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교육통계서비스\11 홈페이지_교육통계\테마통계_시계열통계\06 시계열 일반대학(1965-2024)_250219\"/>
    </mc:Choice>
  </mc:AlternateContent>
  <bookViews>
    <workbookView xWindow="0" yWindow="30" windowWidth="23130" windowHeight="12780" tabRatio="908"/>
  </bookViews>
  <sheets>
    <sheet name="전임교원_설립별(1965-)" sheetId="1" r:id="rId1"/>
    <sheet name="전임교원_직위별(1965-)" sheetId="5" r:id="rId2"/>
    <sheet name="비전임교원_설립별(1965-)" sheetId="2" r:id="rId3"/>
    <sheet name="비전임교원_직위별(1965-)" sheetId="6" r:id="rId4"/>
    <sheet name="전임교원_학위별(1965-)" sheetId="3" r:id="rId5"/>
    <sheet name="전임교원 1인당 학생수(1965-)" sheetId="7" r:id="rId6"/>
    <sheet name="전임교원 대비 비전임교원 비율(1965-)" sheetId="8" r:id="rId7"/>
  </sheets>
  <calcPr calcId="162913"/>
</workbook>
</file>

<file path=xl/calcChain.xml><?xml version="1.0" encoding="utf-8"?>
<calcChain xmlns="http://schemas.openxmlformats.org/spreadsheetml/2006/main">
  <c r="O64" i="8" l="1"/>
  <c r="P64" i="8"/>
  <c r="Q64" i="8" s="1"/>
  <c r="O64" i="7"/>
  <c r="P64" i="7"/>
  <c r="Q64" i="7" s="1"/>
  <c r="K64" i="2"/>
  <c r="L64" i="2"/>
  <c r="M64" i="2"/>
  <c r="K64" i="1"/>
  <c r="L64" i="1"/>
  <c r="M64" i="1"/>
  <c r="M64" i="8" l="1"/>
  <c r="J64" i="8"/>
  <c r="G64" i="8"/>
  <c r="C64" i="8"/>
  <c r="D64" i="8" s="1"/>
  <c r="B64" i="8"/>
  <c r="M64" i="7"/>
  <c r="J64" i="7"/>
  <c r="G64" i="7"/>
  <c r="D64" i="7"/>
  <c r="K63" i="2" l="1"/>
  <c r="L63" i="2"/>
  <c r="M63" i="2"/>
  <c r="O63" i="7"/>
  <c r="P63" i="7"/>
  <c r="Q63" i="7" s="1"/>
  <c r="O63" i="8"/>
  <c r="Q63" i="8" s="1"/>
  <c r="P63" i="8"/>
  <c r="B63" i="8" l="1"/>
  <c r="C63" i="8"/>
  <c r="G63" i="8"/>
  <c r="J63" i="8"/>
  <c r="M63" i="8"/>
  <c r="B63" i="7"/>
  <c r="C63" i="7"/>
  <c r="D63" i="7" s="1"/>
  <c r="G63" i="7"/>
  <c r="J63" i="7"/>
  <c r="M63" i="7"/>
  <c r="B64" i="3"/>
  <c r="C64" i="3"/>
  <c r="D64" i="3"/>
  <c r="E64" i="3"/>
  <c r="F64" i="3"/>
  <c r="G64" i="3"/>
  <c r="R64" i="6"/>
  <c r="B64" i="6" s="1"/>
  <c r="S64" i="6"/>
  <c r="C64" i="6" s="1"/>
  <c r="T64" i="6"/>
  <c r="D64" i="6" s="1"/>
  <c r="U64" i="6"/>
  <c r="E64" i="6" s="1"/>
  <c r="V64" i="6"/>
  <c r="F64" i="6" s="1"/>
  <c r="W64" i="6"/>
  <c r="G64" i="6" s="1"/>
  <c r="X64" i="6"/>
  <c r="H64" i="6" s="1"/>
  <c r="Y64" i="6"/>
  <c r="I64" i="6" s="1"/>
  <c r="B63" i="2"/>
  <c r="C63" i="2"/>
  <c r="B64" i="5"/>
  <c r="C64" i="5"/>
  <c r="D64" i="5"/>
  <c r="E64" i="5"/>
  <c r="F64" i="5"/>
  <c r="G64" i="5"/>
  <c r="H64" i="5"/>
  <c r="I64" i="5"/>
  <c r="L63" i="1"/>
  <c r="M63" i="1"/>
  <c r="B63" i="1"/>
  <c r="C63" i="1"/>
  <c r="K63" i="1" s="1"/>
  <c r="D63" i="8" l="1"/>
  <c r="Q41" i="8"/>
  <c r="P41" i="8"/>
  <c r="O41" i="8"/>
  <c r="O40" i="8"/>
  <c r="Q40" i="8"/>
  <c r="P40" i="8"/>
  <c r="P62" i="8"/>
  <c r="O62" i="8"/>
  <c r="Q62" i="8"/>
  <c r="B62" i="8"/>
  <c r="C62" i="8"/>
  <c r="G62" i="8"/>
  <c r="J62" i="8"/>
  <c r="M62" i="8"/>
  <c r="O61" i="7"/>
  <c r="P61" i="7"/>
  <c r="Q61" i="7" s="1"/>
  <c r="O62" i="7"/>
  <c r="P62" i="7"/>
  <c r="Q62" i="7" s="1"/>
  <c r="B62" i="7"/>
  <c r="C62" i="7"/>
  <c r="D62" i="7" s="1"/>
  <c r="G62" i="7"/>
  <c r="J62" i="7"/>
  <c r="M62" i="7"/>
  <c r="B63" i="3"/>
  <c r="C63" i="3"/>
  <c r="D63" i="3"/>
  <c r="E63" i="3"/>
  <c r="F63" i="3"/>
  <c r="G63" i="3"/>
  <c r="R63" i="6"/>
  <c r="S63" i="6"/>
  <c r="T63" i="6"/>
  <c r="D63" i="6" s="1"/>
  <c r="U63" i="6"/>
  <c r="E63" i="6" s="1"/>
  <c r="V63" i="6"/>
  <c r="F63" i="6" s="1"/>
  <c r="W63" i="6"/>
  <c r="G63" i="6" s="1"/>
  <c r="X63" i="6"/>
  <c r="H63" i="6" s="1"/>
  <c r="Y63" i="6"/>
  <c r="I63" i="6" s="1"/>
  <c r="L62" i="2"/>
  <c r="M62" i="2"/>
  <c r="B62" i="2"/>
  <c r="C62" i="2"/>
  <c r="K62" i="2" s="1"/>
  <c r="B63" i="5"/>
  <c r="C63" i="5"/>
  <c r="D63" i="5"/>
  <c r="E63" i="5"/>
  <c r="F63" i="5"/>
  <c r="G63" i="5"/>
  <c r="H63" i="5"/>
  <c r="I63" i="5"/>
  <c r="D62" i="8" l="1"/>
  <c r="C63" i="6"/>
  <c r="B63" i="6"/>
  <c r="K62" i="1"/>
  <c r="L62" i="1"/>
  <c r="M62" i="1"/>
  <c r="B62" i="1"/>
  <c r="C62" i="1"/>
  <c r="D5" i="8" l="1"/>
  <c r="G5" i="8"/>
  <c r="J5" i="8"/>
  <c r="M5" i="8"/>
  <c r="O5" i="8"/>
  <c r="P5" i="8"/>
  <c r="Q5" i="8"/>
  <c r="D6" i="8"/>
  <c r="G6" i="8"/>
  <c r="J6" i="8"/>
  <c r="M6" i="8"/>
  <c r="O6" i="8"/>
  <c r="P6" i="8"/>
  <c r="Q6" i="8" s="1"/>
  <c r="D7" i="8"/>
  <c r="G7" i="8"/>
  <c r="J7" i="8"/>
  <c r="M7" i="8"/>
  <c r="O7" i="8"/>
  <c r="P7" i="8"/>
  <c r="Q7" i="8" s="1"/>
  <c r="D8" i="8"/>
  <c r="G8" i="8"/>
  <c r="J8" i="8"/>
  <c r="M8" i="8"/>
  <c r="O8" i="8"/>
  <c r="P8" i="8"/>
  <c r="Q8" i="8"/>
  <c r="D9" i="8"/>
  <c r="G9" i="8"/>
  <c r="J9" i="8"/>
  <c r="M9" i="8"/>
  <c r="O9" i="8"/>
  <c r="P9" i="8"/>
  <c r="Q9" i="8" s="1"/>
  <c r="D10" i="8"/>
  <c r="G10" i="8"/>
  <c r="J10" i="8"/>
  <c r="M10" i="8"/>
  <c r="O10" i="8"/>
  <c r="P10" i="8"/>
  <c r="Q10" i="8" s="1"/>
  <c r="D11" i="8"/>
  <c r="G11" i="8"/>
  <c r="J11" i="8"/>
  <c r="M11" i="8"/>
  <c r="O11" i="8"/>
  <c r="P11" i="8"/>
  <c r="Q11" i="8" s="1"/>
  <c r="D12" i="8"/>
  <c r="G12" i="8"/>
  <c r="J12" i="8"/>
  <c r="M12" i="8"/>
  <c r="O12" i="8"/>
  <c r="P12" i="8"/>
  <c r="Q12" i="8"/>
  <c r="D13" i="8"/>
  <c r="G13" i="8"/>
  <c r="J13" i="8"/>
  <c r="M13" i="8"/>
  <c r="O13" i="8"/>
  <c r="P13" i="8"/>
  <c r="Q13" i="8"/>
  <c r="D14" i="8"/>
  <c r="G14" i="8"/>
  <c r="J14" i="8"/>
  <c r="M14" i="8"/>
  <c r="O14" i="8"/>
  <c r="P14" i="8"/>
  <c r="Q14" i="8" s="1"/>
  <c r="D15" i="8"/>
  <c r="G15" i="8"/>
  <c r="J15" i="8"/>
  <c r="M15" i="8"/>
  <c r="O15" i="8"/>
  <c r="P15" i="8"/>
  <c r="Q15" i="8"/>
  <c r="D16" i="8"/>
  <c r="G16" i="8"/>
  <c r="J16" i="8"/>
  <c r="M16" i="8"/>
  <c r="O16" i="8"/>
  <c r="P16" i="8"/>
  <c r="Q16" i="8" s="1"/>
  <c r="D17" i="8"/>
  <c r="G17" i="8"/>
  <c r="J17" i="8"/>
  <c r="M17" i="8"/>
  <c r="O17" i="8"/>
  <c r="P17" i="8"/>
  <c r="Q17" i="8" s="1"/>
  <c r="D18" i="8"/>
  <c r="G18" i="8"/>
  <c r="J18" i="8"/>
  <c r="M18" i="8"/>
  <c r="O18" i="8"/>
  <c r="Q18" i="8" s="1"/>
  <c r="P18" i="8"/>
  <c r="D19" i="8"/>
  <c r="G19" i="8"/>
  <c r="J19" i="8"/>
  <c r="M19" i="8"/>
  <c r="O19" i="8"/>
  <c r="P19" i="8"/>
  <c r="Q19" i="8" s="1"/>
  <c r="D20" i="8"/>
  <c r="G20" i="8"/>
  <c r="J20" i="8"/>
  <c r="M20" i="8"/>
  <c r="O20" i="8"/>
  <c r="P20" i="8"/>
  <c r="Q20" i="8"/>
  <c r="D21" i="8"/>
  <c r="G21" i="8"/>
  <c r="J21" i="8"/>
  <c r="M21" i="8"/>
  <c r="O21" i="8"/>
  <c r="P21" i="8"/>
  <c r="Q21" i="8"/>
  <c r="D22" i="8"/>
  <c r="G22" i="8"/>
  <c r="J22" i="8"/>
  <c r="M22" i="8"/>
  <c r="O22" i="8"/>
  <c r="P22" i="8"/>
  <c r="Q22" i="8" s="1"/>
  <c r="D23" i="8"/>
  <c r="G23" i="8"/>
  <c r="J23" i="8"/>
  <c r="M23" i="8"/>
  <c r="O23" i="8"/>
  <c r="P23" i="8"/>
  <c r="Q23" i="8" s="1"/>
  <c r="D24" i="8"/>
  <c r="G24" i="8"/>
  <c r="J24" i="8"/>
  <c r="M24" i="8"/>
  <c r="O24" i="8"/>
  <c r="Q24" i="8" s="1"/>
  <c r="P24" i="8"/>
  <c r="D25" i="8"/>
  <c r="G25" i="8"/>
  <c r="J25" i="8"/>
  <c r="M25" i="8"/>
  <c r="O25" i="8"/>
  <c r="P25" i="8"/>
  <c r="Q25" i="8" s="1"/>
  <c r="D26" i="8"/>
  <c r="G26" i="8"/>
  <c r="J26" i="8"/>
  <c r="M26" i="8"/>
  <c r="O26" i="8"/>
  <c r="Q26" i="8" s="1"/>
  <c r="P26" i="8"/>
  <c r="D27" i="8"/>
  <c r="G27" i="8"/>
  <c r="J27" i="8"/>
  <c r="M27" i="8"/>
  <c r="O27" i="8"/>
  <c r="P27" i="8"/>
  <c r="Q27" i="8" s="1"/>
  <c r="D28" i="8"/>
  <c r="G28" i="8"/>
  <c r="J28" i="8"/>
  <c r="M28" i="8"/>
  <c r="O28" i="8"/>
  <c r="P28" i="8"/>
  <c r="Q28" i="8"/>
  <c r="D29" i="8"/>
  <c r="G29" i="8"/>
  <c r="J29" i="8"/>
  <c r="M29" i="8"/>
  <c r="O29" i="8"/>
  <c r="P29" i="8"/>
  <c r="Q29" i="8"/>
  <c r="D30" i="8"/>
  <c r="G30" i="8"/>
  <c r="J30" i="8"/>
  <c r="M30" i="8"/>
  <c r="O30" i="8"/>
  <c r="Q30" i="8" s="1"/>
  <c r="P30" i="8"/>
  <c r="D31" i="8"/>
  <c r="G31" i="8"/>
  <c r="J31" i="8"/>
  <c r="M31" i="8"/>
  <c r="O31" i="8"/>
  <c r="P31" i="8"/>
  <c r="Q31" i="8" s="1"/>
  <c r="D32" i="8"/>
  <c r="G32" i="8"/>
  <c r="J32" i="8"/>
  <c r="M32" i="8"/>
  <c r="O32" i="8"/>
  <c r="Q32" i="8" s="1"/>
  <c r="P32" i="8"/>
  <c r="D33" i="8"/>
  <c r="G33" i="8"/>
  <c r="J33" i="8"/>
  <c r="M33" i="8"/>
  <c r="O33" i="8"/>
  <c r="P33" i="8"/>
  <c r="Q33" i="8" s="1"/>
  <c r="D34" i="8"/>
  <c r="G34" i="8"/>
  <c r="J34" i="8"/>
  <c r="M34" i="8"/>
  <c r="O34" i="8"/>
  <c r="P34" i="8"/>
  <c r="Q34" i="8" s="1"/>
  <c r="D35" i="8"/>
  <c r="G35" i="8"/>
  <c r="J35" i="8"/>
  <c r="M35" i="8"/>
  <c r="O35" i="8"/>
  <c r="P35" i="8"/>
  <c r="Q35" i="8" s="1"/>
  <c r="D36" i="8"/>
  <c r="G36" i="8"/>
  <c r="J36" i="8"/>
  <c r="M36" i="8"/>
  <c r="O36" i="8"/>
  <c r="P36" i="8"/>
  <c r="Q36" i="8"/>
  <c r="D37" i="8"/>
  <c r="G37" i="8"/>
  <c r="J37" i="8"/>
  <c r="M37" i="8"/>
  <c r="O37" i="8"/>
  <c r="P37" i="8"/>
  <c r="Q37" i="8"/>
  <c r="D38" i="8"/>
  <c r="G38" i="8"/>
  <c r="J38" i="8"/>
  <c r="M38" i="8"/>
  <c r="O38" i="8"/>
  <c r="P38" i="8"/>
  <c r="Q38" i="8" s="1"/>
  <c r="D39" i="8"/>
  <c r="G39" i="8"/>
  <c r="J39" i="8"/>
  <c r="M39" i="8"/>
  <c r="O39" i="8"/>
  <c r="P39" i="8"/>
  <c r="Q39" i="8" s="1"/>
  <c r="D40" i="8"/>
  <c r="G40" i="8"/>
  <c r="J40" i="8"/>
  <c r="M40" i="8"/>
  <c r="D41" i="8"/>
  <c r="G41" i="8"/>
  <c r="J41" i="8"/>
  <c r="M41" i="8"/>
  <c r="D42" i="8"/>
  <c r="G42" i="8"/>
  <c r="J42" i="8"/>
  <c r="M42" i="8"/>
  <c r="O42" i="8"/>
  <c r="P42" i="8"/>
  <c r="Q42" i="8" s="1"/>
  <c r="D43" i="8"/>
  <c r="G43" i="8"/>
  <c r="J43" i="8"/>
  <c r="M43" i="8"/>
  <c r="O43" i="8"/>
  <c r="P43" i="8"/>
  <c r="Q43" i="8" s="1"/>
  <c r="D44" i="8"/>
  <c r="G44" i="8"/>
  <c r="J44" i="8"/>
  <c r="M44" i="8"/>
  <c r="O44" i="8"/>
  <c r="P44" i="8"/>
  <c r="Q44" i="8" s="1"/>
  <c r="D45" i="8"/>
  <c r="G45" i="8"/>
  <c r="J45" i="8"/>
  <c r="M45" i="8"/>
  <c r="O45" i="8"/>
  <c r="P45" i="8"/>
  <c r="Q45" i="8" s="1"/>
  <c r="D46" i="8"/>
  <c r="G46" i="8"/>
  <c r="J46" i="8"/>
  <c r="M46" i="8"/>
  <c r="O46" i="8"/>
  <c r="P46" i="8"/>
  <c r="Q46" i="8"/>
  <c r="D47" i="8"/>
  <c r="G47" i="8"/>
  <c r="J47" i="8"/>
  <c r="M47" i="8"/>
  <c r="O47" i="8"/>
  <c r="P47" i="8"/>
  <c r="Q47" i="8"/>
  <c r="D48" i="8"/>
  <c r="G48" i="8"/>
  <c r="J48" i="8"/>
  <c r="M48" i="8"/>
  <c r="O48" i="8"/>
  <c r="P48" i="8"/>
  <c r="Q48" i="8" s="1"/>
  <c r="D49" i="8"/>
  <c r="G49" i="8"/>
  <c r="J49" i="8"/>
  <c r="M49" i="8"/>
  <c r="O49" i="8"/>
  <c r="P49" i="8"/>
  <c r="Q49" i="8" s="1"/>
  <c r="D50" i="8"/>
  <c r="G50" i="8"/>
  <c r="J50" i="8"/>
  <c r="M50" i="8"/>
  <c r="O50" i="8"/>
  <c r="P50" i="8"/>
  <c r="Q50" i="8" s="1"/>
  <c r="D51" i="8"/>
  <c r="G51" i="8"/>
  <c r="J51" i="8"/>
  <c r="M51" i="8"/>
  <c r="O51" i="8"/>
  <c r="P51" i="8"/>
  <c r="Q51" i="8" s="1"/>
  <c r="D52" i="8"/>
  <c r="G52" i="8"/>
  <c r="J52" i="8"/>
  <c r="M52" i="8"/>
  <c r="O52" i="8"/>
  <c r="Q52" i="8" s="1"/>
  <c r="P52" i="8"/>
  <c r="D53" i="8"/>
  <c r="G53" i="8"/>
  <c r="J53" i="8"/>
  <c r="M53" i="8"/>
  <c r="O53" i="8"/>
  <c r="P53" i="8"/>
  <c r="Q53" i="8" s="1"/>
  <c r="D54" i="8"/>
  <c r="G54" i="8"/>
  <c r="J54" i="8"/>
  <c r="M54" i="8"/>
  <c r="O54" i="8"/>
  <c r="P54" i="8"/>
  <c r="Q54" i="8"/>
  <c r="D55" i="8"/>
  <c r="G55" i="8"/>
  <c r="J55" i="8"/>
  <c r="M55" i="8"/>
  <c r="O55" i="8"/>
  <c r="P55" i="8"/>
  <c r="Q55" i="8"/>
  <c r="D56" i="8"/>
  <c r="G56" i="8"/>
  <c r="J56" i="8"/>
  <c r="M56" i="8"/>
  <c r="O56" i="8"/>
  <c r="P56" i="8"/>
  <c r="Q56" i="8" s="1"/>
  <c r="D57" i="8"/>
  <c r="G57" i="8"/>
  <c r="J57" i="8"/>
  <c r="M57" i="8"/>
  <c r="O57" i="8"/>
  <c r="Q57" i="8" s="1"/>
  <c r="P57" i="8"/>
  <c r="B58" i="8"/>
  <c r="C58" i="8"/>
  <c r="D58" i="8"/>
  <c r="G58" i="8"/>
  <c r="J58" i="8"/>
  <c r="M58" i="8"/>
  <c r="O58" i="8"/>
  <c r="P58" i="8"/>
  <c r="Q58" i="8"/>
  <c r="B59" i="8"/>
  <c r="C59" i="8"/>
  <c r="D59" i="8" s="1"/>
  <c r="G59" i="8"/>
  <c r="J59" i="8"/>
  <c r="M59" i="8"/>
  <c r="O59" i="8"/>
  <c r="P59" i="8"/>
  <c r="Q59" i="8"/>
  <c r="B60" i="8"/>
  <c r="D60" i="8" s="1"/>
  <c r="C60" i="8"/>
  <c r="G60" i="8"/>
  <c r="J60" i="8"/>
  <c r="M60" i="8"/>
  <c r="O60" i="8"/>
  <c r="P60" i="8"/>
  <c r="Q60" i="8"/>
  <c r="B61" i="8"/>
  <c r="C61" i="8"/>
  <c r="D61" i="8" s="1"/>
  <c r="G61" i="8"/>
  <c r="J61" i="8"/>
  <c r="M61" i="8"/>
  <c r="O61" i="8"/>
  <c r="P61" i="8"/>
  <c r="Q61" i="8" s="1"/>
  <c r="D5" i="7"/>
  <c r="G5" i="7"/>
  <c r="J5" i="7"/>
  <c r="M5" i="7"/>
  <c r="O5" i="7"/>
  <c r="P5" i="7"/>
  <c r="Q5" i="7" s="1"/>
  <c r="D6" i="7"/>
  <c r="G6" i="7"/>
  <c r="J6" i="7"/>
  <c r="M6" i="7"/>
  <c r="O6" i="7"/>
  <c r="P6" i="7"/>
  <c r="Q6" i="7" s="1"/>
  <c r="D7" i="7"/>
  <c r="G7" i="7"/>
  <c r="J7" i="7"/>
  <c r="M7" i="7"/>
  <c r="O7" i="7"/>
  <c r="P7" i="7"/>
  <c r="Q7" i="7" s="1"/>
  <c r="D8" i="7"/>
  <c r="G8" i="7"/>
  <c r="J8" i="7"/>
  <c r="M8" i="7"/>
  <c r="O8" i="7"/>
  <c r="P8" i="7"/>
  <c r="Q8" i="7" s="1"/>
  <c r="D9" i="7"/>
  <c r="G9" i="7"/>
  <c r="J9" i="7"/>
  <c r="M9" i="7"/>
  <c r="O9" i="7"/>
  <c r="P9" i="7"/>
  <c r="D10" i="7"/>
  <c r="G10" i="7"/>
  <c r="J10" i="7"/>
  <c r="M10" i="7"/>
  <c r="O10" i="7"/>
  <c r="P10" i="7"/>
  <c r="Q10" i="7"/>
  <c r="D11" i="7"/>
  <c r="G11" i="7"/>
  <c r="J11" i="7"/>
  <c r="M11" i="7"/>
  <c r="O11" i="7"/>
  <c r="Q11" i="7" s="1"/>
  <c r="P11" i="7"/>
  <c r="D12" i="7"/>
  <c r="G12" i="7"/>
  <c r="J12" i="7"/>
  <c r="M12" i="7"/>
  <c r="O12" i="7"/>
  <c r="P12" i="7"/>
  <c r="D13" i="7"/>
  <c r="G13" i="7"/>
  <c r="J13" i="7"/>
  <c r="M13" i="7"/>
  <c r="O13" i="7"/>
  <c r="P13" i="7"/>
  <c r="Q13" i="7" s="1"/>
  <c r="D14" i="7"/>
  <c r="G14" i="7"/>
  <c r="J14" i="7"/>
  <c r="M14" i="7"/>
  <c r="O14" i="7"/>
  <c r="P14" i="7"/>
  <c r="Q14" i="7" s="1"/>
  <c r="D15" i="7"/>
  <c r="G15" i="7"/>
  <c r="J15" i="7"/>
  <c r="M15" i="7"/>
  <c r="O15" i="7"/>
  <c r="P15" i="7"/>
  <c r="Q15" i="7" s="1"/>
  <c r="D16" i="7"/>
  <c r="G16" i="7"/>
  <c r="J16" i="7"/>
  <c r="M16" i="7"/>
  <c r="O16" i="7"/>
  <c r="P16" i="7"/>
  <c r="Q16" i="7" s="1"/>
  <c r="D17" i="7"/>
  <c r="G17" i="7"/>
  <c r="J17" i="7"/>
  <c r="M17" i="7"/>
  <c r="O17" i="7"/>
  <c r="P17" i="7"/>
  <c r="Q17" i="7" s="1"/>
  <c r="D18" i="7"/>
  <c r="G18" i="7"/>
  <c r="J18" i="7"/>
  <c r="M18" i="7"/>
  <c r="O18" i="7"/>
  <c r="P18" i="7"/>
  <c r="Q18" i="7" s="1"/>
  <c r="D19" i="7"/>
  <c r="G19" i="7"/>
  <c r="J19" i="7"/>
  <c r="M19" i="7"/>
  <c r="O19" i="7"/>
  <c r="P19" i="7"/>
  <c r="Q19" i="7"/>
  <c r="D20" i="7"/>
  <c r="G20" i="7"/>
  <c r="J20" i="7"/>
  <c r="M20" i="7"/>
  <c r="O20" i="7"/>
  <c r="Q20" i="7" s="1"/>
  <c r="P20" i="7"/>
  <c r="D21" i="7"/>
  <c r="G21" i="7"/>
  <c r="J21" i="7"/>
  <c r="M21" i="7"/>
  <c r="O21" i="7"/>
  <c r="P21" i="7"/>
  <c r="Q21" i="7" s="1"/>
  <c r="D22" i="7"/>
  <c r="G22" i="7"/>
  <c r="J22" i="7"/>
  <c r="M22" i="7"/>
  <c r="O22" i="7"/>
  <c r="P22" i="7"/>
  <c r="Q22" i="7" s="1"/>
  <c r="D23" i="7"/>
  <c r="G23" i="7"/>
  <c r="J23" i="7"/>
  <c r="M23" i="7"/>
  <c r="O23" i="7"/>
  <c r="P23" i="7"/>
  <c r="Q23" i="7"/>
  <c r="D24" i="7"/>
  <c r="G24" i="7"/>
  <c r="J24" i="7"/>
  <c r="M24" i="7"/>
  <c r="O24" i="7"/>
  <c r="P24" i="7"/>
  <c r="Q24" i="7" s="1"/>
  <c r="D25" i="7"/>
  <c r="G25" i="7"/>
  <c r="J25" i="7"/>
  <c r="M25" i="7"/>
  <c r="O25" i="7"/>
  <c r="P25" i="7"/>
  <c r="D26" i="7"/>
  <c r="G26" i="7"/>
  <c r="J26" i="7"/>
  <c r="M26" i="7"/>
  <c r="O26" i="7"/>
  <c r="P26" i="7"/>
  <c r="Q26" i="7"/>
  <c r="D27" i="7"/>
  <c r="G27" i="7"/>
  <c r="J27" i="7"/>
  <c r="M27" i="7"/>
  <c r="O27" i="7"/>
  <c r="P27" i="7"/>
  <c r="Q27" i="7" s="1"/>
  <c r="D28" i="7"/>
  <c r="G28" i="7"/>
  <c r="J28" i="7"/>
  <c r="M28" i="7"/>
  <c r="O28" i="7"/>
  <c r="P28" i="7"/>
  <c r="D29" i="7"/>
  <c r="G29" i="7"/>
  <c r="J29" i="7"/>
  <c r="M29" i="7"/>
  <c r="O29" i="7"/>
  <c r="P29" i="7"/>
  <c r="Q29" i="7" s="1"/>
  <c r="D30" i="7"/>
  <c r="G30" i="7"/>
  <c r="J30" i="7"/>
  <c r="M30" i="7"/>
  <c r="O30" i="7"/>
  <c r="Q30" i="7" s="1"/>
  <c r="P30" i="7"/>
  <c r="D31" i="7"/>
  <c r="G31" i="7"/>
  <c r="J31" i="7"/>
  <c r="M31" i="7"/>
  <c r="O31" i="7"/>
  <c r="P31" i="7"/>
  <c r="Q31" i="7" s="1"/>
  <c r="D32" i="7"/>
  <c r="G32" i="7"/>
  <c r="J32" i="7"/>
  <c r="M32" i="7"/>
  <c r="O32" i="7"/>
  <c r="P32" i="7"/>
  <c r="Q32" i="7" s="1"/>
  <c r="D33" i="7"/>
  <c r="G33" i="7"/>
  <c r="J33" i="7"/>
  <c r="M33" i="7"/>
  <c r="O33" i="7"/>
  <c r="P33" i="7"/>
  <c r="Q33" i="7" s="1"/>
  <c r="D34" i="7"/>
  <c r="G34" i="7"/>
  <c r="J34" i="7"/>
  <c r="M34" i="7"/>
  <c r="O34" i="7"/>
  <c r="P34" i="7"/>
  <c r="Q34" i="7" s="1"/>
  <c r="D35" i="7"/>
  <c r="G35" i="7"/>
  <c r="J35" i="7"/>
  <c r="M35" i="7"/>
  <c r="O35" i="7"/>
  <c r="P35" i="7"/>
  <c r="Q35" i="7" s="1"/>
  <c r="D36" i="7"/>
  <c r="G36" i="7"/>
  <c r="J36" i="7"/>
  <c r="M36" i="7"/>
  <c r="O36" i="7"/>
  <c r="Q36" i="7" s="1"/>
  <c r="P36" i="7"/>
  <c r="D37" i="7"/>
  <c r="G37" i="7"/>
  <c r="J37" i="7"/>
  <c r="M37" i="7"/>
  <c r="O37" i="7"/>
  <c r="P37" i="7"/>
  <c r="Q37" i="7" s="1"/>
  <c r="D38" i="7"/>
  <c r="G38" i="7"/>
  <c r="J38" i="7"/>
  <c r="M38" i="7"/>
  <c r="O38" i="7"/>
  <c r="P38" i="7"/>
  <c r="Q38" i="7" s="1"/>
  <c r="D39" i="7"/>
  <c r="G39" i="7"/>
  <c r="J39" i="7"/>
  <c r="M39" i="7"/>
  <c r="O39" i="7"/>
  <c r="Q39" i="7" s="1"/>
  <c r="P39" i="7"/>
  <c r="D40" i="7"/>
  <c r="G40" i="7"/>
  <c r="J40" i="7"/>
  <c r="M40" i="7"/>
  <c r="O40" i="7"/>
  <c r="P40" i="7"/>
  <c r="Q40" i="7" s="1"/>
  <c r="D41" i="7"/>
  <c r="G41" i="7"/>
  <c r="J41" i="7"/>
  <c r="M41" i="7"/>
  <c r="O41" i="7"/>
  <c r="P41" i="7"/>
  <c r="D42" i="7"/>
  <c r="G42" i="7"/>
  <c r="J42" i="7"/>
  <c r="M42" i="7"/>
  <c r="O42" i="7"/>
  <c r="P42" i="7"/>
  <c r="Q42" i="7" s="1"/>
  <c r="D43" i="7"/>
  <c r="G43" i="7"/>
  <c r="J43" i="7"/>
  <c r="M43" i="7"/>
  <c r="O43" i="7"/>
  <c r="P43" i="7"/>
  <c r="Q43" i="7" s="1"/>
  <c r="D44" i="7"/>
  <c r="G44" i="7"/>
  <c r="J44" i="7"/>
  <c r="M44" i="7"/>
  <c r="O44" i="7"/>
  <c r="Q44" i="7" s="1"/>
  <c r="P44" i="7"/>
  <c r="D45" i="7"/>
  <c r="G45" i="7"/>
  <c r="J45" i="7"/>
  <c r="M45" i="7"/>
  <c r="O45" i="7"/>
  <c r="P45" i="7"/>
  <c r="Q45" i="7" s="1"/>
  <c r="D46" i="7"/>
  <c r="G46" i="7"/>
  <c r="J46" i="7"/>
  <c r="M46" i="7"/>
  <c r="O46" i="7"/>
  <c r="P46" i="7"/>
  <c r="Q46" i="7" s="1"/>
  <c r="D47" i="7"/>
  <c r="G47" i="7"/>
  <c r="J47" i="7"/>
  <c r="M47" i="7"/>
  <c r="O47" i="7"/>
  <c r="P47" i="7"/>
  <c r="Q47" i="7"/>
  <c r="D48" i="7"/>
  <c r="G48" i="7"/>
  <c r="J48" i="7"/>
  <c r="M48" i="7"/>
  <c r="O48" i="7"/>
  <c r="P48" i="7"/>
  <c r="Q48" i="7" s="1"/>
  <c r="D49" i="7"/>
  <c r="G49" i="7"/>
  <c r="J49" i="7"/>
  <c r="M49" i="7"/>
  <c r="O49" i="7"/>
  <c r="P49" i="7"/>
  <c r="D50" i="7"/>
  <c r="G50" i="7"/>
  <c r="J50" i="7"/>
  <c r="M50" i="7"/>
  <c r="O50" i="7"/>
  <c r="P50" i="7"/>
  <c r="Q50" i="7"/>
  <c r="D51" i="7"/>
  <c r="G51" i="7"/>
  <c r="J51" i="7"/>
  <c r="M51" i="7"/>
  <c r="O51" i="7"/>
  <c r="Q51" i="7" s="1"/>
  <c r="P51" i="7"/>
  <c r="D52" i="7"/>
  <c r="G52" i="7"/>
  <c r="J52" i="7"/>
  <c r="M52" i="7"/>
  <c r="O52" i="7"/>
  <c r="P52" i="7"/>
  <c r="D53" i="7"/>
  <c r="G53" i="7"/>
  <c r="J53" i="7"/>
  <c r="M53" i="7"/>
  <c r="O53" i="7"/>
  <c r="P53" i="7"/>
  <c r="Q53" i="7" s="1"/>
  <c r="D54" i="7"/>
  <c r="G54" i="7"/>
  <c r="J54" i="7"/>
  <c r="M54" i="7"/>
  <c r="O54" i="7"/>
  <c r="Q54" i="7" s="1"/>
  <c r="P54" i="7"/>
  <c r="D55" i="7"/>
  <c r="G55" i="7"/>
  <c r="J55" i="7"/>
  <c r="M55" i="7"/>
  <c r="O55" i="7"/>
  <c r="P55" i="7"/>
  <c r="Q55" i="7" s="1"/>
  <c r="D56" i="7"/>
  <c r="G56" i="7"/>
  <c r="J56" i="7"/>
  <c r="M56" i="7"/>
  <c r="O56" i="7"/>
  <c r="P56" i="7"/>
  <c r="Q56" i="7" s="1"/>
  <c r="D57" i="7"/>
  <c r="G57" i="7"/>
  <c r="J57" i="7"/>
  <c r="M57" i="7"/>
  <c r="O57" i="7"/>
  <c r="P57" i="7"/>
  <c r="Q57" i="7" s="1"/>
  <c r="B58" i="7"/>
  <c r="C58" i="7"/>
  <c r="D58" i="7" s="1"/>
  <c r="G58" i="7"/>
  <c r="J58" i="7"/>
  <c r="M58" i="7"/>
  <c r="O58" i="7"/>
  <c r="P58" i="7"/>
  <c r="B59" i="7"/>
  <c r="C59" i="7"/>
  <c r="D59" i="7" s="1"/>
  <c r="G59" i="7"/>
  <c r="J59" i="7"/>
  <c r="M59" i="7"/>
  <c r="O59" i="7"/>
  <c r="P59" i="7"/>
  <c r="Q59" i="7"/>
  <c r="B60" i="7"/>
  <c r="C60" i="7"/>
  <c r="D60" i="7" s="1"/>
  <c r="G60" i="7"/>
  <c r="J60" i="7"/>
  <c r="M60" i="7"/>
  <c r="O60" i="7"/>
  <c r="P60" i="7"/>
  <c r="Q60" i="7"/>
  <c r="B61" i="7"/>
  <c r="C61" i="7"/>
  <c r="D61" i="7" s="1"/>
  <c r="G61" i="7"/>
  <c r="J61" i="7"/>
  <c r="M61" i="7"/>
  <c r="Q41" i="7" l="1"/>
  <c r="Q25" i="7"/>
  <c r="Q9" i="7"/>
  <c r="Q58" i="7"/>
  <c r="Q52" i="7"/>
  <c r="Q49" i="7"/>
  <c r="Q28" i="7"/>
  <c r="Q12" i="7"/>
  <c r="Y51" i="6"/>
  <c r="X51" i="6"/>
  <c r="BG51" i="6"/>
  <c r="S51" i="6" s="1"/>
  <c r="C51" i="6" s="1"/>
  <c r="BF51" i="6"/>
  <c r="R51" i="6" s="1"/>
  <c r="B51" i="6" s="1"/>
  <c r="AI51" i="6"/>
  <c r="AH51" i="6"/>
  <c r="BG48" i="6" l="1"/>
  <c r="BF48" i="6"/>
  <c r="AQ48" i="6"/>
  <c r="AP48" i="6"/>
  <c r="AI48" i="6"/>
  <c r="AH48" i="6"/>
  <c r="I41" i="3" l="1"/>
  <c r="R55" i="6" l="1"/>
  <c r="D57" i="5" l="1"/>
  <c r="E57" i="5"/>
  <c r="F57" i="5"/>
  <c r="G57" i="5"/>
  <c r="H57" i="5"/>
  <c r="I57" i="5"/>
  <c r="D58" i="5"/>
  <c r="E58" i="5"/>
  <c r="F58" i="5"/>
  <c r="G58" i="5"/>
  <c r="H58" i="5"/>
  <c r="I58" i="5"/>
  <c r="D59" i="5"/>
  <c r="E59" i="5"/>
  <c r="F59" i="5"/>
  <c r="G59" i="5"/>
  <c r="H59" i="5"/>
  <c r="I59" i="5"/>
  <c r="D60" i="5"/>
  <c r="E60" i="5"/>
  <c r="F60" i="5"/>
  <c r="G60" i="5"/>
  <c r="H60" i="5"/>
  <c r="I60" i="5"/>
  <c r="D61" i="5"/>
  <c r="E61" i="5"/>
  <c r="F61" i="5"/>
  <c r="G61" i="5"/>
  <c r="H61" i="5"/>
  <c r="I61" i="5"/>
  <c r="C62" i="5"/>
  <c r="D62" i="5"/>
  <c r="E62" i="5"/>
  <c r="F62" i="5"/>
  <c r="G62" i="5"/>
  <c r="H62" i="5"/>
  <c r="I62" i="5"/>
  <c r="M61" i="2" l="1"/>
  <c r="L61" i="2"/>
  <c r="M60" i="2"/>
  <c r="L60" i="2"/>
  <c r="M59" i="2"/>
  <c r="L59" i="2"/>
  <c r="M58" i="2"/>
  <c r="L58" i="2"/>
  <c r="M61" i="1" l="1"/>
  <c r="L61" i="1"/>
  <c r="D62" i="3" l="1"/>
  <c r="E62" i="3"/>
  <c r="F62" i="3"/>
  <c r="G62" i="3"/>
  <c r="H62" i="3"/>
  <c r="I62" i="3"/>
  <c r="C62" i="3" s="1"/>
  <c r="J62" i="6"/>
  <c r="K62" i="6"/>
  <c r="T62" i="6"/>
  <c r="D62" i="6" s="1"/>
  <c r="U62" i="6"/>
  <c r="E62" i="6" s="1"/>
  <c r="V62" i="6"/>
  <c r="F62" i="6" s="1"/>
  <c r="W62" i="6"/>
  <c r="G62" i="6" s="1"/>
  <c r="X62" i="6"/>
  <c r="H62" i="6" s="1"/>
  <c r="Y62" i="6"/>
  <c r="I62" i="6" s="1"/>
  <c r="R62" i="6"/>
  <c r="S62" i="6"/>
  <c r="B62" i="5"/>
  <c r="B62" i="3" l="1"/>
  <c r="C62" i="6"/>
  <c r="B62" i="6"/>
  <c r="B61" i="2" l="1"/>
  <c r="C61" i="2"/>
  <c r="K61" i="2" s="1"/>
  <c r="B61" i="1"/>
  <c r="C61" i="1"/>
  <c r="K61" i="1" s="1"/>
  <c r="L60" i="1" l="1"/>
  <c r="M60" i="1"/>
  <c r="D61" i="3"/>
  <c r="E61" i="3"/>
  <c r="F61" i="3"/>
  <c r="G61" i="3"/>
  <c r="H61" i="3"/>
  <c r="I61" i="3"/>
  <c r="N61" i="3"/>
  <c r="O61" i="3"/>
  <c r="T61" i="3"/>
  <c r="U61" i="3"/>
  <c r="Z61" i="3"/>
  <c r="AA61" i="3"/>
  <c r="BG61" i="6"/>
  <c r="T61" i="6"/>
  <c r="U61" i="6"/>
  <c r="V61" i="6"/>
  <c r="W61" i="6"/>
  <c r="X61" i="6"/>
  <c r="Y61" i="6"/>
  <c r="C61" i="3" l="1"/>
  <c r="B61" i="3"/>
  <c r="AY61" i="6"/>
  <c r="AX61" i="6"/>
  <c r="H61" i="6"/>
  <c r="I61" i="6"/>
  <c r="J61" i="6"/>
  <c r="K61" i="6"/>
  <c r="D61" i="6"/>
  <c r="E61" i="6"/>
  <c r="F61" i="6"/>
  <c r="G61" i="6"/>
  <c r="Z61" i="6"/>
  <c r="AA61" i="6"/>
  <c r="AH61" i="6"/>
  <c r="AI61" i="6"/>
  <c r="AP61" i="6"/>
  <c r="AQ61" i="6"/>
  <c r="BF61" i="6"/>
  <c r="B60" i="2"/>
  <c r="C60" i="2"/>
  <c r="K60" i="2" s="1"/>
  <c r="J61" i="5"/>
  <c r="K61" i="5"/>
  <c r="C61" i="5" s="1"/>
  <c r="R61" i="5"/>
  <c r="S61" i="5"/>
  <c r="Z61" i="5"/>
  <c r="AA61" i="5"/>
  <c r="AH61" i="5"/>
  <c r="AI61" i="5"/>
  <c r="B60" i="1"/>
  <c r="C60" i="1"/>
  <c r="K60" i="1" s="1"/>
  <c r="R61" i="6" l="1"/>
  <c r="B61" i="6" s="1"/>
  <c r="S61" i="6"/>
  <c r="C61" i="6" s="1"/>
  <c r="B61" i="5"/>
  <c r="L59" i="1"/>
  <c r="M59" i="1"/>
  <c r="AA60" i="3"/>
  <c r="D60" i="3"/>
  <c r="E60" i="3"/>
  <c r="F60" i="3"/>
  <c r="G60" i="3"/>
  <c r="H60" i="3"/>
  <c r="I60" i="3"/>
  <c r="N60" i="3"/>
  <c r="O60" i="3"/>
  <c r="T60" i="3"/>
  <c r="U60" i="3"/>
  <c r="Z60" i="3"/>
  <c r="J60" i="6"/>
  <c r="K60" i="6"/>
  <c r="T60" i="6"/>
  <c r="D60" i="6" s="1"/>
  <c r="U60" i="6"/>
  <c r="E60" i="6" s="1"/>
  <c r="V60" i="6"/>
  <c r="F60" i="6" s="1"/>
  <c r="W60" i="6"/>
  <c r="G60" i="6" s="1"/>
  <c r="X60" i="6"/>
  <c r="H60" i="6" s="1"/>
  <c r="Y60" i="6"/>
  <c r="I60" i="6" s="1"/>
  <c r="Z60" i="6"/>
  <c r="AA60" i="6"/>
  <c r="AH60" i="6"/>
  <c r="AI60" i="6"/>
  <c r="AP60" i="6"/>
  <c r="AQ60" i="6"/>
  <c r="BF60" i="6"/>
  <c r="BG60" i="6"/>
  <c r="J60" i="5"/>
  <c r="K60" i="5"/>
  <c r="R60" i="5"/>
  <c r="S60" i="5"/>
  <c r="Z60" i="5"/>
  <c r="AA60" i="5"/>
  <c r="AH60" i="5"/>
  <c r="AI60" i="5"/>
  <c r="B59" i="2"/>
  <c r="C59" i="2"/>
  <c r="K59" i="2" s="1"/>
  <c r="B59" i="1"/>
  <c r="C59" i="1"/>
  <c r="K59" i="1" s="1"/>
  <c r="C60" i="5" l="1"/>
  <c r="C60" i="3"/>
  <c r="B60" i="3"/>
  <c r="S60" i="6"/>
  <c r="C60" i="6" s="1"/>
  <c r="R60" i="6"/>
  <c r="B60" i="6" s="1"/>
  <c r="B60" i="5"/>
  <c r="L58" i="1"/>
  <c r="M58" i="1"/>
  <c r="D59" i="3"/>
  <c r="E59" i="3"/>
  <c r="F59" i="3"/>
  <c r="G59" i="3"/>
  <c r="H59" i="3"/>
  <c r="I59" i="3"/>
  <c r="N59" i="3"/>
  <c r="O59" i="3"/>
  <c r="T59" i="3"/>
  <c r="U59" i="3"/>
  <c r="Z59" i="3"/>
  <c r="AA59" i="3"/>
  <c r="J59" i="6"/>
  <c r="K59" i="6"/>
  <c r="T59" i="6"/>
  <c r="D59" i="6" s="1"/>
  <c r="U59" i="6"/>
  <c r="E59" i="6" s="1"/>
  <c r="V59" i="6"/>
  <c r="F59" i="6" s="1"/>
  <c r="W59" i="6"/>
  <c r="G59" i="6" s="1"/>
  <c r="X59" i="6"/>
  <c r="H59" i="6" s="1"/>
  <c r="Y59" i="6"/>
  <c r="I59" i="6" s="1"/>
  <c r="Z59" i="6"/>
  <c r="AA59" i="6"/>
  <c r="AH59" i="6"/>
  <c r="AI59" i="6"/>
  <c r="AP59" i="6"/>
  <c r="AQ59" i="6"/>
  <c r="BF59" i="6"/>
  <c r="BG59" i="6"/>
  <c r="J59" i="5"/>
  <c r="K59" i="5"/>
  <c r="R59" i="5"/>
  <c r="S59" i="5"/>
  <c r="Z59" i="5"/>
  <c r="AA59" i="5"/>
  <c r="AH59" i="5"/>
  <c r="AI59" i="5"/>
  <c r="B58" i="2"/>
  <c r="C58" i="2"/>
  <c r="K58" i="2" s="1"/>
  <c r="B58" i="1"/>
  <c r="K58" i="1" s="1"/>
  <c r="C58" i="1"/>
  <c r="C59" i="5" l="1"/>
  <c r="B59" i="5"/>
  <c r="B59" i="3"/>
  <c r="C59" i="3"/>
  <c r="S59" i="6"/>
  <c r="C59" i="6" s="1"/>
  <c r="R59" i="6"/>
  <c r="B59" i="6" s="1"/>
  <c r="M57" i="1"/>
  <c r="L57" i="1"/>
  <c r="M56" i="1"/>
  <c r="L56" i="1"/>
  <c r="M55" i="1"/>
  <c r="L55" i="1"/>
  <c r="K55" i="1"/>
  <c r="M54" i="1"/>
  <c r="L54" i="1"/>
  <c r="AA57" i="3"/>
  <c r="Z57" i="3"/>
  <c r="U57" i="3"/>
  <c r="T57" i="3"/>
  <c r="O57" i="3"/>
  <c r="N57" i="3"/>
  <c r="I57" i="3"/>
  <c r="H57" i="3"/>
  <c r="G57" i="3"/>
  <c r="F57" i="3"/>
  <c r="E57" i="3"/>
  <c r="D57" i="3"/>
  <c r="Y57" i="6"/>
  <c r="I57" i="6" s="1"/>
  <c r="X57" i="6"/>
  <c r="H57" i="6" s="1"/>
  <c r="W57" i="6"/>
  <c r="G57" i="6" s="1"/>
  <c r="V57" i="6"/>
  <c r="F57" i="6" s="1"/>
  <c r="U57" i="6"/>
  <c r="E57" i="6" s="1"/>
  <c r="T57" i="6"/>
  <c r="D57" i="6" s="1"/>
  <c r="S57" i="6"/>
  <c r="R57" i="6"/>
  <c r="B57" i="6" s="1"/>
  <c r="Y56" i="6"/>
  <c r="I56" i="6" s="1"/>
  <c r="X56" i="6"/>
  <c r="H56" i="6" s="1"/>
  <c r="W56" i="6"/>
  <c r="G56" i="6" s="1"/>
  <c r="V56" i="6"/>
  <c r="F56" i="6" s="1"/>
  <c r="U56" i="6"/>
  <c r="E56" i="6" s="1"/>
  <c r="T56" i="6"/>
  <c r="D56" i="6" s="1"/>
  <c r="S56" i="6"/>
  <c r="C56" i="6" s="1"/>
  <c r="R56" i="6"/>
  <c r="B56" i="6" s="1"/>
  <c r="C57" i="6"/>
  <c r="AI57" i="5"/>
  <c r="AH57" i="5"/>
  <c r="AA57" i="5"/>
  <c r="Z57" i="5"/>
  <c r="S57" i="5"/>
  <c r="R57" i="5"/>
  <c r="K52" i="5"/>
  <c r="K53" i="5"/>
  <c r="K54" i="5"/>
  <c r="C54" i="5" s="1"/>
  <c r="K55" i="5"/>
  <c r="C55" i="5" s="1"/>
  <c r="K56" i="5"/>
  <c r="C56" i="5" s="1"/>
  <c r="K57" i="5"/>
  <c r="M57" i="2"/>
  <c r="L57" i="2"/>
  <c r="M56" i="2"/>
  <c r="L56" i="2"/>
  <c r="M55" i="2"/>
  <c r="L55" i="2"/>
  <c r="C56" i="2"/>
  <c r="B56" i="2"/>
  <c r="C56" i="1"/>
  <c r="B56" i="1"/>
  <c r="E58" i="3"/>
  <c r="I58" i="3"/>
  <c r="AA56" i="3"/>
  <c r="Z56" i="3"/>
  <c r="U56" i="3"/>
  <c r="T56" i="3"/>
  <c r="O56" i="3"/>
  <c r="N56" i="3"/>
  <c r="I56" i="3"/>
  <c r="H56" i="3"/>
  <c r="G56" i="3"/>
  <c r="F56" i="3"/>
  <c r="E56" i="3"/>
  <c r="D56" i="3"/>
  <c r="U58" i="6"/>
  <c r="E58" i="6"/>
  <c r="V58" i="6"/>
  <c r="F58" i="6" s="1"/>
  <c r="W58" i="6"/>
  <c r="G58" i="6" s="1"/>
  <c r="T58" i="6"/>
  <c r="D58" i="6" s="1"/>
  <c r="BG58" i="6"/>
  <c r="BF58" i="6"/>
  <c r="AQ58" i="6"/>
  <c r="AP58" i="6"/>
  <c r="AI58" i="6"/>
  <c r="AH58" i="6"/>
  <c r="AA58" i="6"/>
  <c r="Z58" i="6"/>
  <c r="K58" i="6"/>
  <c r="J58" i="6"/>
  <c r="AI58" i="5"/>
  <c r="AH58" i="5"/>
  <c r="AA58" i="5"/>
  <c r="Z58" i="5"/>
  <c r="S58" i="5"/>
  <c r="R58" i="5"/>
  <c r="K58" i="5"/>
  <c r="J58" i="5"/>
  <c r="I56" i="5"/>
  <c r="H56" i="5"/>
  <c r="G56" i="5"/>
  <c r="F56" i="5"/>
  <c r="E56" i="5"/>
  <c r="D56" i="5"/>
  <c r="B56" i="5"/>
  <c r="C55" i="2"/>
  <c r="B55" i="2"/>
  <c r="C57" i="1"/>
  <c r="C55" i="1"/>
  <c r="B55" i="1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" i="2"/>
  <c r="M5" i="2"/>
  <c r="M42" i="2"/>
  <c r="L42" i="2"/>
  <c r="M41" i="2"/>
  <c r="L41" i="2"/>
  <c r="M40" i="2"/>
  <c r="L40" i="2"/>
  <c r="M39" i="2"/>
  <c r="L39" i="2"/>
  <c r="M38" i="2"/>
  <c r="L38" i="2"/>
  <c r="M37" i="2"/>
  <c r="L37" i="2"/>
  <c r="M36" i="2"/>
  <c r="L36" i="2"/>
  <c r="M35" i="2"/>
  <c r="L35" i="2"/>
  <c r="M34" i="2"/>
  <c r="L34" i="2"/>
  <c r="M33" i="2"/>
  <c r="L33" i="2"/>
  <c r="M32" i="2"/>
  <c r="L32" i="2"/>
  <c r="M31" i="2"/>
  <c r="L31" i="2"/>
  <c r="M30" i="2"/>
  <c r="L30" i="2"/>
  <c r="M29" i="2"/>
  <c r="L29" i="2"/>
  <c r="M28" i="2"/>
  <c r="L28" i="2"/>
  <c r="M27" i="2"/>
  <c r="L27" i="2"/>
  <c r="M26" i="2"/>
  <c r="L26" i="2"/>
  <c r="M25" i="2"/>
  <c r="L25" i="2"/>
  <c r="M24" i="2"/>
  <c r="L24" i="2"/>
  <c r="M23" i="2"/>
  <c r="L23" i="2"/>
  <c r="M22" i="2"/>
  <c r="L22" i="2"/>
  <c r="M21" i="2"/>
  <c r="L21" i="2"/>
  <c r="M20" i="2"/>
  <c r="L20" i="2"/>
  <c r="M19" i="2"/>
  <c r="L19" i="2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L10" i="2"/>
  <c r="M9" i="2"/>
  <c r="L9" i="2"/>
  <c r="M8" i="2"/>
  <c r="L8" i="2"/>
  <c r="M7" i="2"/>
  <c r="L7" i="2"/>
  <c r="M6" i="2"/>
  <c r="L6" i="2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M5" i="1"/>
  <c r="L5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AA55" i="3"/>
  <c r="AA58" i="3"/>
  <c r="U55" i="3"/>
  <c r="U58" i="3"/>
  <c r="O55" i="3"/>
  <c r="O58" i="3"/>
  <c r="I55" i="3"/>
  <c r="Z55" i="3"/>
  <c r="Z58" i="3"/>
  <c r="T55" i="3"/>
  <c r="T58" i="3"/>
  <c r="N55" i="3"/>
  <c r="N58" i="3"/>
  <c r="H55" i="3"/>
  <c r="H58" i="3"/>
  <c r="D55" i="3"/>
  <c r="E55" i="3"/>
  <c r="F55" i="3"/>
  <c r="G55" i="3"/>
  <c r="D58" i="3"/>
  <c r="F58" i="3"/>
  <c r="G58" i="3"/>
  <c r="B54" i="2"/>
  <c r="C54" i="2"/>
  <c r="K54" i="2" s="1"/>
  <c r="B57" i="2"/>
  <c r="C57" i="2"/>
  <c r="B54" i="1"/>
  <c r="Q54" i="1" s="1"/>
  <c r="C54" i="1"/>
  <c r="K54" i="1" s="1"/>
  <c r="B57" i="1"/>
  <c r="P55" i="1" s="1"/>
  <c r="H41" i="3"/>
  <c r="B5" i="1"/>
  <c r="Q5" i="1" s="1"/>
  <c r="C5" i="1"/>
  <c r="K5" i="1" s="1"/>
  <c r="B6" i="1"/>
  <c r="P6" i="1" s="1"/>
  <c r="C6" i="1"/>
  <c r="K6" i="1" s="1"/>
  <c r="B7" i="1"/>
  <c r="R7" i="1" s="1"/>
  <c r="C7" i="1"/>
  <c r="K7" i="1" s="1"/>
  <c r="B8" i="1"/>
  <c r="Q8" i="1" s="1"/>
  <c r="C8" i="1"/>
  <c r="B9" i="1"/>
  <c r="R9" i="1"/>
  <c r="C9" i="1"/>
  <c r="K9" i="1"/>
  <c r="B10" i="1"/>
  <c r="P10" i="1" s="1"/>
  <c r="C10" i="1"/>
  <c r="K10" i="1" s="1"/>
  <c r="B11" i="1"/>
  <c r="P11" i="1" s="1"/>
  <c r="C11" i="1"/>
  <c r="K11" i="1" s="1"/>
  <c r="B12" i="1"/>
  <c r="R12" i="1" s="1"/>
  <c r="C12" i="1"/>
  <c r="K12" i="1" s="1"/>
  <c r="B13" i="1"/>
  <c r="R13" i="1" s="1"/>
  <c r="C13" i="1"/>
  <c r="K13" i="1" s="1"/>
  <c r="B14" i="1"/>
  <c r="R14" i="1" s="1"/>
  <c r="C14" i="1"/>
  <c r="K14" i="1" s="1"/>
  <c r="B15" i="1"/>
  <c r="R15" i="1" s="1"/>
  <c r="C15" i="1"/>
  <c r="K15" i="1" s="1"/>
  <c r="B16" i="1"/>
  <c r="Q16" i="1" s="1"/>
  <c r="C16" i="1"/>
  <c r="K16" i="1" s="1"/>
  <c r="B17" i="1"/>
  <c r="R17" i="1" s="1"/>
  <c r="C17" i="1"/>
  <c r="K17" i="1" s="1"/>
  <c r="B18" i="1"/>
  <c r="R18" i="1" s="1"/>
  <c r="C18" i="1"/>
  <c r="B19" i="1"/>
  <c r="P19" i="1"/>
  <c r="C19" i="1"/>
  <c r="B20" i="1"/>
  <c r="Q20" i="1" s="1"/>
  <c r="C20" i="1"/>
  <c r="K20" i="1" s="1"/>
  <c r="B21" i="1"/>
  <c r="R21" i="1" s="1"/>
  <c r="C21" i="1"/>
  <c r="K21" i="1" s="1"/>
  <c r="B22" i="1"/>
  <c r="P22" i="1" s="1"/>
  <c r="C22" i="1"/>
  <c r="K22" i="1" s="1"/>
  <c r="B23" i="1"/>
  <c r="R23" i="1" s="1"/>
  <c r="C23" i="1"/>
  <c r="B24" i="1"/>
  <c r="Q24" i="1" s="1"/>
  <c r="P24" i="1"/>
  <c r="C24" i="1"/>
  <c r="K24" i="1" s="1"/>
  <c r="B25" i="1"/>
  <c r="R25" i="1" s="1"/>
  <c r="C25" i="1"/>
  <c r="B26" i="1"/>
  <c r="K26" i="1" s="1"/>
  <c r="R26" i="1"/>
  <c r="C26" i="1"/>
  <c r="B27" i="1"/>
  <c r="P27" i="1"/>
  <c r="C27" i="1"/>
  <c r="B28" i="1"/>
  <c r="R28" i="1" s="1"/>
  <c r="C28" i="1"/>
  <c r="K28" i="1" s="1"/>
  <c r="B29" i="1"/>
  <c r="R29" i="1" s="1"/>
  <c r="C29" i="1"/>
  <c r="K29" i="1" s="1"/>
  <c r="B30" i="1"/>
  <c r="R30" i="1" s="1"/>
  <c r="C30" i="1"/>
  <c r="K30" i="1" s="1"/>
  <c r="B31" i="1"/>
  <c r="R31" i="1" s="1"/>
  <c r="C31" i="1"/>
  <c r="B32" i="1"/>
  <c r="Q32" i="1"/>
  <c r="C32" i="1"/>
  <c r="K32" i="1"/>
  <c r="B33" i="1"/>
  <c r="R33" i="1"/>
  <c r="C33" i="1"/>
  <c r="B34" i="1"/>
  <c r="P34" i="1" s="1"/>
  <c r="C34" i="1"/>
  <c r="K34" i="1" s="1"/>
  <c r="B35" i="1"/>
  <c r="P35" i="1" s="1"/>
  <c r="C35" i="1"/>
  <c r="B36" i="1"/>
  <c r="P36" i="1"/>
  <c r="C36" i="1"/>
  <c r="K36" i="1"/>
  <c r="B37" i="1"/>
  <c r="K37" i="1" s="1"/>
  <c r="R37" i="1"/>
  <c r="C37" i="1"/>
  <c r="B38" i="1"/>
  <c r="R38" i="1"/>
  <c r="C38" i="1"/>
  <c r="K38" i="1"/>
  <c r="B39" i="1"/>
  <c r="R39" i="1"/>
  <c r="C39" i="1"/>
  <c r="B40" i="1"/>
  <c r="P40" i="1" s="1"/>
  <c r="C40" i="1"/>
  <c r="B41" i="1"/>
  <c r="R41" i="1"/>
  <c r="C41" i="1"/>
  <c r="B42" i="1"/>
  <c r="P42" i="1" s="1"/>
  <c r="C42" i="1"/>
  <c r="K42" i="1" s="1"/>
  <c r="B43" i="1"/>
  <c r="P43" i="1" s="1"/>
  <c r="C43" i="1"/>
  <c r="K43" i="1" s="1"/>
  <c r="B44" i="1"/>
  <c r="R44" i="1"/>
  <c r="C44" i="1"/>
  <c r="K44" i="1"/>
  <c r="B45" i="1"/>
  <c r="R45" i="1"/>
  <c r="C45" i="1"/>
  <c r="K45" i="1"/>
  <c r="B46" i="1"/>
  <c r="R46" i="1"/>
  <c r="C46" i="1"/>
  <c r="K46" i="1"/>
  <c r="B47" i="1"/>
  <c r="R47" i="1"/>
  <c r="C47" i="1"/>
  <c r="B48" i="1"/>
  <c r="P48" i="1" s="1"/>
  <c r="C48" i="1"/>
  <c r="B49" i="1"/>
  <c r="R49" i="1"/>
  <c r="C49" i="1"/>
  <c r="B50" i="1"/>
  <c r="R50" i="1" s="1"/>
  <c r="C50" i="1"/>
  <c r="K50" i="1" s="1"/>
  <c r="B51" i="1"/>
  <c r="P51" i="1" s="1"/>
  <c r="C51" i="1"/>
  <c r="B52" i="1"/>
  <c r="K52" i="1" s="1"/>
  <c r="R52" i="1"/>
  <c r="C52" i="1"/>
  <c r="B53" i="1"/>
  <c r="R53" i="1"/>
  <c r="C53" i="1"/>
  <c r="K53" i="1"/>
  <c r="I20" i="5"/>
  <c r="H20" i="5"/>
  <c r="G20" i="5"/>
  <c r="F20" i="5"/>
  <c r="E20" i="5"/>
  <c r="D20" i="5"/>
  <c r="C20" i="5"/>
  <c r="B20" i="5"/>
  <c r="I19" i="5"/>
  <c r="H19" i="5"/>
  <c r="G19" i="5"/>
  <c r="F19" i="5"/>
  <c r="E19" i="5"/>
  <c r="D19" i="5"/>
  <c r="C19" i="5"/>
  <c r="B19" i="5"/>
  <c r="I18" i="5"/>
  <c r="H18" i="5"/>
  <c r="G18" i="5"/>
  <c r="F18" i="5"/>
  <c r="E18" i="5"/>
  <c r="D18" i="5"/>
  <c r="C18" i="5"/>
  <c r="B18" i="5"/>
  <c r="I17" i="5"/>
  <c r="H17" i="5"/>
  <c r="G17" i="5"/>
  <c r="F17" i="5"/>
  <c r="E17" i="5"/>
  <c r="D17" i="5"/>
  <c r="C17" i="5"/>
  <c r="B17" i="5"/>
  <c r="I16" i="5"/>
  <c r="H16" i="5"/>
  <c r="G16" i="5"/>
  <c r="F16" i="5"/>
  <c r="E16" i="5"/>
  <c r="D16" i="5"/>
  <c r="C16" i="5"/>
  <c r="B16" i="5"/>
  <c r="I15" i="5"/>
  <c r="H15" i="5"/>
  <c r="G15" i="5"/>
  <c r="F15" i="5"/>
  <c r="E15" i="5"/>
  <c r="D15" i="5"/>
  <c r="C15" i="5"/>
  <c r="B15" i="5"/>
  <c r="I14" i="5"/>
  <c r="H14" i="5"/>
  <c r="G14" i="5"/>
  <c r="F14" i="5"/>
  <c r="E14" i="5"/>
  <c r="D14" i="5"/>
  <c r="C14" i="5"/>
  <c r="B14" i="5"/>
  <c r="I13" i="5"/>
  <c r="H13" i="5"/>
  <c r="G13" i="5"/>
  <c r="F13" i="5"/>
  <c r="E13" i="5"/>
  <c r="D13" i="5"/>
  <c r="C13" i="5"/>
  <c r="B13" i="5"/>
  <c r="I12" i="5"/>
  <c r="H12" i="5"/>
  <c r="G12" i="5"/>
  <c r="F12" i="5"/>
  <c r="E12" i="5"/>
  <c r="D12" i="5"/>
  <c r="C12" i="5"/>
  <c r="B12" i="5"/>
  <c r="I11" i="5"/>
  <c r="H11" i="5"/>
  <c r="G11" i="5"/>
  <c r="F11" i="5"/>
  <c r="E11" i="5"/>
  <c r="D11" i="5"/>
  <c r="C11" i="5"/>
  <c r="B11" i="5"/>
  <c r="I10" i="5"/>
  <c r="H10" i="5"/>
  <c r="G10" i="5"/>
  <c r="F10" i="5"/>
  <c r="E10" i="5"/>
  <c r="D10" i="5"/>
  <c r="C10" i="5"/>
  <c r="B10" i="5"/>
  <c r="I9" i="5"/>
  <c r="H9" i="5"/>
  <c r="G9" i="5"/>
  <c r="F9" i="5"/>
  <c r="E9" i="5"/>
  <c r="D9" i="5"/>
  <c r="C9" i="5"/>
  <c r="B9" i="5"/>
  <c r="I8" i="5"/>
  <c r="H8" i="5"/>
  <c r="G8" i="5"/>
  <c r="F8" i="5"/>
  <c r="E8" i="5"/>
  <c r="D8" i="5"/>
  <c r="C8" i="5"/>
  <c r="B8" i="5"/>
  <c r="I7" i="5"/>
  <c r="H7" i="5"/>
  <c r="G7" i="5"/>
  <c r="F7" i="5"/>
  <c r="E7" i="5"/>
  <c r="D7" i="5"/>
  <c r="C7" i="5"/>
  <c r="B7" i="5"/>
  <c r="I6" i="5"/>
  <c r="H6" i="5"/>
  <c r="G6" i="5"/>
  <c r="F6" i="5"/>
  <c r="E6" i="5"/>
  <c r="D6" i="5"/>
  <c r="C6" i="5"/>
  <c r="Y20" i="6"/>
  <c r="I20" i="6" s="1"/>
  <c r="X20" i="6"/>
  <c r="H20" i="6" s="1"/>
  <c r="W20" i="6"/>
  <c r="G20" i="6" s="1"/>
  <c r="V20" i="6"/>
  <c r="U20" i="6"/>
  <c r="E20" i="6" s="1"/>
  <c r="T20" i="6"/>
  <c r="D20" i="6" s="1"/>
  <c r="S20" i="6"/>
  <c r="R20" i="6"/>
  <c r="B20" i="6" s="1"/>
  <c r="Y19" i="6"/>
  <c r="X19" i="6"/>
  <c r="H19" i="6" s="1"/>
  <c r="W19" i="6"/>
  <c r="G19" i="6" s="1"/>
  <c r="V19" i="6"/>
  <c r="F19" i="6" s="1"/>
  <c r="U19" i="6"/>
  <c r="T19" i="6"/>
  <c r="D19" i="6" s="1"/>
  <c r="S19" i="6"/>
  <c r="R19" i="6"/>
  <c r="B19" i="6" s="1"/>
  <c r="Y18" i="6"/>
  <c r="X18" i="6"/>
  <c r="H18" i="6" s="1"/>
  <c r="W18" i="6"/>
  <c r="G18" i="6" s="1"/>
  <c r="V18" i="6"/>
  <c r="U18" i="6"/>
  <c r="E18" i="6" s="1"/>
  <c r="T18" i="6"/>
  <c r="D18" i="6" s="1"/>
  <c r="S18" i="6"/>
  <c r="R18" i="6"/>
  <c r="B18" i="6" s="1"/>
  <c r="Y17" i="6"/>
  <c r="X17" i="6"/>
  <c r="H17" i="6" s="1"/>
  <c r="W17" i="6"/>
  <c r="G17" i="6" s="1"/>
  <c r="V17" i="6"/>
  <c r="F17" i="6" s="1"/>
  <c r="U17" i="6"/>
  <c r="E17" i="6" s="1"/>
  <c r="T17" i="6"/>
  <c r="D17" i="6" s="1"/>
  <c r="S17" i="6"/>
  <c r="R17" i="6"/>
  <c r="B17" i="6" s="1"/>
  <c r="Y16" i="6"/>
  <c r="I16" i="6" s="1"/>
  <c r="X16" i="6"/>
  <c r="H16" i="6" s="1"/>
  <c r="W16" i="6"/>
  <c r="G16" i="6" s="1"/>
  <c r="V16" i="6"/>
  <c r="U16" i="6"/>
  <c r="E16" i="6" s="1"/>
  <c r="T16" i="6"/>
  <c r="D16" i="6" s="1"/>
  <c r="S16" i="6"/>
  <c r="C16" i="6" s="1"/>
  <c r="R16" i="6"/>
  <c r="B16" i="6" s="1"/>
  <c r="Y15" i="6"/>
  <c r="I15" i="6" s="1"/>
  <c r="X15" i="6"/>
  <c r="H15" i="6" s="1"/>
  <c r="W15" i="6"/>
  <c r="G15" i="6" s="1"/>
  <c r="V15" i="6"/>
  <c r="F15" i="6" s="1"/>
  <c r="U15" i="6"/>
  <c r="E15" i="6" s="1"/>
  <c r="T15" i="6"/>
  <c r="D15" i="6" s="1"/>
  <c r="S15" i="6"/>
  <c r="C15" i="6" s="1"/>
  <c r="R15" i="6"/>
  <c r="B15" i="6" s="1"/>
  <c r="Y14" i="6"/>
  <c r="I14" i="6" s="1"/>
  <c r="X14" i="6"/>
  <c r="H14" i="6" s="1"/>
  <c r="W14" i="6"/>
  <c r="G14" i="6" s="1"/>
  <c r="V14" i="6"/>
  <c r="F14" i="6" s="1"/>
  <c r="U14" i="6"/>
  <c r="E14" i="6" s="1"/>
  <c r="T14" i="6"/>
  <c r="D14" i="6" s="1"/>
  <c r="S14" i="6"/>
  <c r="R14" i="6"/>
  <c r="Y13" i="6"/>
  <c r="I13" i="6" s="1"/>
  <c r="X13" i="6"/>
  <c r="H13" i="6" s="1"/>
  <c r="W13" i="6"/>
  <c r="G13" i="6" s="1"/>
  <c r="V13" i="6"/>
  <c r="F13" i="6" s="1"/>
  <c r="U13" i="6"/>
  <c r="E13" i="6" s="1"/>
  <c r="T13" i="6"/>
  <c r="D13" i="6" s="1"/>
  <c r="S13" i="6"/>
  <c r="C13" i="6" s="1"/>
  <c r="R13" i="6"/>
  <c r="B13" i="6" s="1"/>
  <c r="Y12" i="6"/>
  <c r="I12" i="6" s="1"/>
  <c r="X12" i="6"/>
  <c r="H12" i="6" s="1"/>
  <c r="W12" i="6"/>
  <c r="G12" i="6" s="1"/>
  <c r="V12" i="6"/>
  <c r="U12" i="6"/>
  <c r="E12" i="6" s="1"/>
  <c r="T12" i="6"/>
  <c r="D12" i="6" s="1"/>
  <c r="S12" i="6"/>
  <c r="R12" i="6"/>
  <c r="B12" i="6"/>
  <c r="Y11" i="6"/>
  <c r="I11" i="6" s="1"/>
  <c r="X11" i="6"/>
  <c r="H11" i="6" s="1"/>
  <c r="W11" i="6"/>
  <c r="G11" i="6" s="1"/>
  <c r="V11" i="6"/>
  <c r="F11" i="6" s="1"/>
  <c r="U11" i="6"/>
  <c r="E11" i="6" s="1"/>
  <c r="T11" i="6"/>
  <c r="D11" i="6" s="1"/>
  <c r="S11" i="6"/>
  <c r="C11" i="6" s="1"/>
  <c r="R11" i="6"/>
  <c r="B11" i="6" s="1"/>
  <c r="Y10" i="6"/>
  <c r="X10" i="6"/>
  <c r="H10" i="6" s="1"/>
  <c r="W10" i="6"/>
  <c r="G10" i="6"/>
  <c r="V10" i="6"/>
  <c r="F10" i="6" s="1"/>
  <c r="U10" i="6"/>
  <c r="E10" i="6" s="1"/>
  <c r="T10" i="6"/>
  <c r="D10" i="6" s="1"/>
  <c r="S10" i="6"/>
  <c r="R10" i="6"/>
  <c r="B10" i="6" s="1"/>
  <c r="Y9" i="6"/>
  <c r="I9" i="6" s="1"/>
  <c r="X9" i="6"/>
  <c r="H9" i="6"/>
  <c r="W9" i="6"/>
  <c r="G9" i="6" s="1"/>
  <c r="V9" i="6"/>
  <c r="F9" i="6" s="1"/>
  <c r="U9" i="6"/>
  <c r="E9" i="6" s="1"/>
  <c r="T9" i="6"/>
  <c r="D9" i="6" s="1"/>
  <c r="S9" i="6"/>
  <c r="C9" i="6" s="1"/>
  <c r="R9" i="6"/>
  <c r="B9" i="6" s="1"/>
  <c r="Y8" i="6"/>
  <c r="I8" i="6" s="1"/>
  <c r="X8" i="6"/>
  <c r="W8" i="6"/>
  <c r="G8" i="6" s="1"/>
  <c r="V8" i="6"/>
  <c r="F8" i="6" s="1"/>
  <c r="U8" i="6"/>
  <c r="E8" i="6" s="1"/>
  <c r="T8" i="6"/>
  <c r="D8" i="6" s="1"/>
  <c r="S8" i="6"/>
  <c r="C8" i="6" s="1"/>
  <c r="R8" i="6"/>
  <c r="B8" i="6" s="1"/>
  <c r="Y7" i="6"/>
  <c r="I7" i="6" s="1"/>
  <c r="X7" i="6"/>
  <c r="H7" i="6" s="1"/>
  <c r="W7" i="6"/>
  <c r="G7" i="6" s="1"/>
  <c r="V7" i="6"/>
  <c r="F7" i="6" s="1"/>
  <c r="U7" i="6"/>
  <c r="E7" i="6" s="1"/>
  <c r="T7" i="6"/>
  <c r="D7" i="6" s="1"/>
  <c r="S7" i="6"/>
  <c r="C7" i="6" s="1"/>
  <c r="R7" i="6"/>
  <c r="B7" i="6" s="1"/>
  <c r="F20" i="6"/>
  <c r="C20" i="6"/>
  <c r="I19" i="6"/>
  <c r="E19" i="6"/>
  <c r="C19" i="6"/>
  <c r="I18" i="6"/>
  <c r="F18" i="6"/>
  <c r="C18" i="6"/>
  <c r="I17" i="6"/>
  <c r="C17" i="6"/>
  <c r="F16" i="6"/>
  <c r="C14" i="6"/>
  <c r="B14" i="6"/>
  <c r="F12" i="6"/>
  <c r="C12" i="6"/>
  <c r="I10" i="6"/>
  <c r="C10" i="6"/>
  <c r="H8" i="6"/>
  <c r="Y58" i="6"/>
  <c r="I58" i="6" s="1"/>
  <c r="X58" i="6"/>
  <c r="H58" i="6" s="1"/>
  <c r="I55" i="6"/>
  <c r="H55" i="6"/>
  <c r="W55" i="6"/>
  <c r="G55" i="6" s="1"/>
  <c r="V55" i="6"/>
  <c r="F55" i="6" s="1"/>
  <c r="U55" i="6"/>
  <c r="E55" i="6" s="1"/>
  <c r="T55" i="6"/>
  <c r="D55" i="6" s="1"/>
  <c r="S55" i="6"/>
  <c r="C55" i="6" s="1"/>
  <c r="B55" i="6"/>
  <c r="Y54" i="6"/>
  <c r="I54" i="6"/>
  <c r="X54" i="6"/>
  <c r="H54" i="6" s="1"/>
  <c r="W54" i="6"/>
  <c r="G54" i="6" s="1"/>
  <c r="V54" i="6"/>
  <c r="F54" i="6" s="1"/>
  <c r="U54" i="6"/>
  <c r="T54" i="6"/>
  <c r="D54" i="6" s="1"/>
  <c r="S54" i="6"/>
  <c r="C54" i="6" s="1"/>
  <c r="R54" i="6"/>
  <c r="B54" i="6" s="1"/>
  <c r="E54" i="6"/>
  <c r="Y53" i="6"/>
  <c r="I53" i="6" s="1"/>
  <c r="X53" i="6"/>
  <c r="H53" i="6" s="1"/>
  <c r="W53" i="6"/>
  <c r="V53" i="6"/>
  <c r="U53" i="6"/>
  <c r="E53" i="6" s="1"/>
  <c r="T53" i="6"/>
  <c r="D53" i="6" s="1"/>
  <c r="S53" i="6"/>
  <c r="R53" i="6"/>
  <c r="B53" i="6" s="1"/>
  <c r="G53" i="6"/>
  <c r="F53" i="6"/>
  <c r="C53" i="6"/>
  <c r="Y52" i="6"/>
  <c r="I52" i="6" s="1"/>
  <c r="X52" i="6"/>
  <c r="H52" i="6" s="1"/>
  <c r="W52" i="6"/>
  <c r="G52" i="6" s="1"/>
  <c r="V52" i="6"/>
  <c r="F52" i="6" s="1"/>
  <c r="U52" i="6"/>
  <c r="E52" i="6"/>
  <c r="T52" i="6"/>
  <c r="D52" i="6" s="1"/>
  <c r="S52" i="6"/>
  <c r="C52" i="6"/>
  <c r="R52" i="6"/>
  <c r="B52" i="6" s="1"/>
  <c r="I51" i="6"/>
  <c r="H51" i="6"/>
  <c r="W51" i="6"/>
  <c r="G51" i="6" s="1"/>
  <c r="V51" i="6"/>
  <c r="F51" i="6" s="1"/>
  <c r="U51" i="6"/>
  <c r="E51" i="6" s="1"/>
  <c r="T51" i="6"/>
  <c r="D51" i="6" s="1"/>
  <c r="Y50" i="6"/>
  <c r="I50" i="6" s="1"/>
  <c r="X50" i="6"/>
  <c r="H50" i="6" s="1"/>
  <c r="W50" i="6"/>
  <c r="G50" i="6" s="1"/>
  <c r="V50" i="6"/>
  <c r="F50" i="6" s="1"/>
  <c r="U50" i="6"/>
  <c r="E50" i="6" s="1"/>
  <c r="T50" i="6"/>
  <c r="D50" i="6" s="1"/>
  <c r="S50" i="6"/>
  <c r="C50" i="6" s="1"/>
  <c r="R50" i="6"/>
  <c r="B50" i="6" s="1"/>
  <c r="H49" i="6"/>
  <c r="W49" i="6"/>
  <c r="G49" i="6" s="1"/>
  <c r="V49" i="6"/>
  <c r="F49" i="6" s="1"/>
  <c r="U49" i="6"/>
  <c r="E49" i="6" s="1"/>
  <c r="D49" i="6"/>
  <c r="S49" i="6"/>
  <c r="C49" i="6" s="1"/>
  <c r="R49" i="6"/>
  <c r="I49" i="6"/>
  <c r="B49" i="6"/>
  <c r="Y48" i="6"/>
  <c r="I48" i="6" s="1"/>
  <c r="X48" i="6"/>
  <c r="H48" i="6" s="1"/>
  <c r="W48" i="6"/>
  <c r="G48" i="6" s="1"/>
  <c r="V48" i="6"/>
  <c r="F48" i="6" s="1"/>
  <c r="U48" i="6"/>
  <c r="E48" i="6" s="1"/>
  <c r="T48" i="6"/>
  <c r="D48" i="6" s="1"/>
  <c r="S48" i="6"/>
  <c r="C48" i="6" s="1"/>
  <c r="R48" i="6"/>
  <c r="B48" i="6" s="1"/>
  <c r="Y47" i="6"/>
  <c r="X47" i="6"/>
  <c r="W47" i="6"/>
  <c r="G47" i="6" s="1"/>
  <c r="V47" i="6"/>
  <c r="F47" i="6" s="1"/>
  <c r="U47" i="6"/>
  <c r="T47" i="6"/>
  <c r="D47" i="6" s="1"/>
  <c r="S47" i="6"/>
  <c r="C47" i="6" s="1"/>
  <c r="R47" i="6"/>
  <c r="B47" i="6" s="1"/>
  <c r="I47" i="6"/>
  <c r="H47" i="6"/>
  <c r="E47" i="6"/>
  <c r="Y46" i="6"/>
  <c r="X46" i="6"/>
  <c r="H46" i="6" s="1"/>
  <c r="W46" i="6"/>
  <c r="G46" i="6" s="1"/>
  <c r="V46" i="6"/>
  <c r="U46" i="6"/>
  <c r="T46" i="6"/>
  <c r="D46" i="6" s="1"/>
  <c r="S46" i="6"/>
  <c r="C46" i="6" s="1"/>
  <c r="R46" i="6"/>
  <c r="I46" i="6"/>
  <c r="F46" i="6"/>
  <c r="E46" i="6"/>
  <c r="B46" i="6"/>
  <c r="Y45" i="6"/>
  <c r="X45" i="6"/>
  <c r="H45" i="6" s="1"/>
  <c r="W45" i="6"/>
  <c r="V45" i="6"/>
  <c r="F45" i="6" s="1"/>
  <c r="U45" i="6"/>
  <c r="E45" i="6" s="1"/>
  <c r="T45" i="6"/>
  <c r="D45" i="6" s="1"/>
  <c r="S45" i="6"/>
  <c r="C45" i="6" s="1"/>
  <c r="R45" i="6"/>
  <c r="I45" i="6"/>
  <c r="G45" i="6"/>
  <c r="B45" i="6"/>
  <c r="Y44" i="6"/>
  <c r="I44" i="6"/>
  <c r="X44" i="6"/>
  <c r="H44" i="6"/>
  <c r="W44" i="6"/>
  <c r="G44" i="6" s="1"/>
  <c r="V44" i="6"/>
  <c r="F44" i="6"/>
  <c r="U44" i="6"/>
  <c r="E44" i="6"/>
  <c r="T44" i="6"/>
  <c r="D44" i="6" s="1"/>
  <c r="S44" i="6"/>
  <c r="C44" i="6" s="1"/>
  <c r="R44" i="6"/>
  <c r="B44" i="6"/>
  <c r="Y43" i="6"/>
  <c r="I43" i="6" s="1"/>
  <c r="X43" i="6"/>
  <c r="H43" i="6" s="1"/>
  <c r="W43" i="6"/>
  <c r="G43" i="6"/>
  <c r="V43" i="6"/>
  <c r="F43" i="6" s="1"/>
  <c r="U43" i="6"/>
  <c r="E43" i="6"/>
  <c r="T43" i="6"/>
  <c r="D43" i="6" s="1"/>
  <c r="S43" i="6"/>
  <c r="C43" i="6" s="1"/>
  <c r="R43" i="6"/>
  <c r="B43" i="6" s="1"/>
  <c r="Y42" i="6"/>
  <c r="I42" i="6" s="1"/>
  <c r="X42" i="6"/>
  <c r="H42" i="6" s="1"/>
  <c r="W42" i="6"/>
  <c r="G42" i="6" s="1"/>
  <c r="V42" i="6"/>
  <c r="F42" i="6" s="1"/>
  <c r="U42" i="6"/>
  <c r="E42" i="6" s="1"/>
  <c r="T42" i="6"/>
  <c r="D42" i="6" s="1"/>
  <c r="S42" i="6"/>
  <c r="C42" i="6" s="1"/>
  <c r="R42" i="6"/>
  <c r="B42" i="6"/>
  <c r="Y41" i="6"/>
  <c r="I41" i="6" s="1"/>
  <c r="X41" i="6"/>
  <c r="H41" i="6" s="1"/>
  <c r="W41" i="6"/>
  <c r="G41" i="6" s="1"/>
  <c r="V41" i="6"/>
  <c r="F41" i="6" s="1"/>
  <c r="U41" i="6"/>
  <c r="E41" i="6"/>
  <c r="T41" i="6"/>
  <c r="D41" i="6"/>
  <c r="S41" i="6"/>
  <c r="C41" i="6"/>
  <c r="R41" i="6"/>
  <c r="B41" i="6"/>
  <c r="Y40" i="6"/>
  <c r="I40" i="6"/>
  <c r="X40" i="6"/>
  <c r="H40" i="6"/>
  <c r="W40" i="6"/>
  <c r="G40" i="6"/>
  <c r="V40" i="6"/>
  <c r="F40" i="6" s="1"/>
  <c r="U40" i="6"/>
  <c r="E40" i="6"/>
  <c r="T40" i="6"/>
  <c r="D40" i="6" s="1"/>
  <c r="S40" i="6"/>
  <c r="C40" i="6" s="1"/>
  <c r="R40" i="6"/>
  <c r="B40" i="6" s="1"/>
  <c r="Y39" i="6"/>
  <c r="I39" i="6"/>
  <c r="X39" i="6"/>
  <c r="H39" i="6" s="1"/>
  <c r="W39" i="6"/>
  <c r="G39" i="6" s="1"/>
  <c r="V39" i="6"/>
  <c r="F39" i="6" s="1"/>
  <c r="U39" i="6"/>
  <c r="E39" i="6" s="1"/>
  <c r="T39" i="6"/>
  <c r="S39" i="6"/>
  <c r="C39" i="6" s="1"/>
  <c r="R39" i="6"/>
  <c r="D39" i="6"/>
  <c r="B39" i="6"/>
  <c r="Y38" i="6"/>
  <c r="I38" i="6" s="1"/>
  <c r="X38" i="6"/>
  <c r="H38" i="6" s="1"/>
  <c r="W38" i="6"/>
  <c r="G38" i="6" s="1"/>
  <c r="V38" i="6"/>
  <c r="F38" i="6" s="1"/>
  <c r="U38" i="6"/>
  <c r="E38" i="6" s="1"/>
  <c r="T38" i="6"/>
  <c r="D38" i="6" s="1"/>
  <c r="S38" i="6"/>
  <c r="C38" i="6" s="1"/>
  <c r="R38" i="6"/>
  <c r="B38" i="6" s="1"/>
  <c r="Y37" i="6"/>
  <c r="I37" i="6" s="1"/>
  <c r="X37" i="6"/>
  <c r="H37" i="6" s="1"/>
  <c r="W37" i="6"/>
  <c r="G37" i="6" s="1"/>
  <c r="V37" i="6"/>
  <c r="F37" i="6" s="1"/>
  <c r="U37" i="6"/>
  <c r="E37" i="6" s="1"/>
  <c r="T37" i="6"/>
  <c r="D37" i="6" s="1"/>
  <c r="S37" i="6"/>
  <c r="C37" i="6" s="1"/>
  <c r="R37" i="6"/>
  <c r="B37" i="6" s="1"/>
  <c r="Y36" i="6"/>
  <c r="I36" i="6" s="1"/>
  <c r="X36" i="6"/>
  <c r="H36" i="6" s="1"/>
  <c r="W36" i="6"/>
  <c r="G36" i="6" s="1"/>
  <c r="V36" i="6"/>
  <c r="F36" i="6" s="1"/>
  <c r="U36" i="6"/>
  <c r="E36" i="6" s="1"/>
  <c r="T36" i="6"/>
  <c r="D36" i="6" s="1"/>
  <c r="S36" i="6"/>
  <c r="C36" i="6" s="1"/>
  <c r="R36" i="6"/>
  <c r="B36" i="6"/>
  <c r="Y35" i="6"/>
  <c r="I35" i="6" s="1"/>
  <c r="X35" i="6"/>
  <c r="H35" i="6" s="1"/>
  <c r="W35" i="6"/>
  <c r="G35" i="6" s="1"/>
  <c r="V35" i="6"/>
  <c r="F35" i="6"/>
  <c r="U35" i="6"/>
  <c r="E35" i="6" s="1"/>
  <c r="T35" i="6"/>
  <c r="D35" i="6" s="1"/>
  <c r="S35" i="6"/>
  <c r="C35" i="6" s="1"/>
  <c r="R35" i="6"/>
  <c r="B35" i="6" s="1"/>
  <c r="Y34" i="6"/>
  <c r="I34" i="6" s="1"/>
  <c r="X34" i="6"/>
  <c r="H34" i="6" s="1"/>
  <c r="W34" i="6"/>
  <c r="G34" i="6" s="1"/>
  <c r="V34" i="6"/>
  <c r="F34" i="6" s="1"/>
  <c r="U34" i="6"/>
  <c r="E34" i="6"/>
  <c r="T34" i="6"/>
  <c r="D34" i="6" s="1"/>
  <c r="S34" i="6"/>
  <c r="C34" i="6"/>
  <c r="R34" i="6"/>
  <c r="B34" i="6"/>
  <c r="Y33" i="6"/>
  <c r="I33" i="6" s="1"/>
  <c r="X33" i="6"/>
  <c r="H33" i="6" s="1"/>
  <c r="W33" i="6"/>
  <c r="G33" i="6" s="1"/>
  <c r="V33" i="6"/>
  <c r="F33" i="6" s="1"/>
  <c r="U33" i="6"/>
  <c r="E33" i="6" s="1"/>
  <c r="T33" i="6"/>
  <c r="D33" i="6" s="1"/>
  <c r="S33" i="6"/>
  <c r="C33" i="6"/>
  <c r="R33" i="6"/>
  <c r="B33" i="6"/>
  <c r="Y32" i="6"/>
  <c r="I32" i="6" s="1"/>
  <c r="X32" i="6"/>
  <c r="H32" i="6" s="1"/>
  <c r="W32" i="6"/>
  <c r="G32" i="6" s="1"/>
  <c r="V32" i="6"/>
  <c r="F32" i="6" s="1"/>
  <c r="U32" i="6"/>
  <c r="E32" i="6" s="1"/>
  <c r="T32" i="6"/>
  <c r="D32" i="6" s="1"/>
  <c r="S32" i="6"/>
  <c r="C32" i="6"/>
  <c r="R32" i="6"/>
  <c r="B32" i="6" s="1"/>
  <c r="Y31" i="6"/>
  <c r="I31" i="6" s="1"/>
  <c r="X31" i="6"/>
  <c r="H31" i="6"/>
  <c r="W31" i="6"/>
  <c r="G31" i="6" s="1"/>
  <c r="V31" i="6"/>
  <c r="F31" i="6" s="1"/>
  <c r="U31" i="6"/>
  <c r="E31" i="6" s="1"/>
  <c r="T31" i="6"/>
  <c r="D31" i="6" s="1"/>
  <c r="S31" i="6"/>
  <c r="C31" i="6" s="1"/>
  <c r="R31" i="6"/>
  <c r="B31" i="6" s="1"/>
  <c r="Y30" i="6"/>
  <c r="I30" i="6" s="1"/>
  <c r="X30" i="6"/>
  <c r="H30" i="6"/>
  <c r="W30" i="6"/>
  <c r="G30" i="6" s="1"/>
  <c r="V30" i="6"/>
  <c r="F30" i="6" s="1"/>
  <c r="U30" i="6"/>
  <c r="E30" i="6" s="1"/>
  <c r="T30" i="6"/>
  <c r="D30" i="6" s="1"/>
  <c r="S30" i="6"/>
  <c r="C30" i="6" s="1"/>
  <c r="R30" i="6"/>
  <c r="B30" i="6" s="1"/>
  <c r="Y29" i="6"/>
  <c r="I29" i="6" s="1"/>
  <c r="X29" i="6"/>
  <c r="H29" i="6"/>
  <c r="W29" i="6"/>
  <c r="G29" i="6" s="1"/>
  <c r="V29" i="6"/>
  <c r="F29" i="6" s="1"/>
  <c r="U29" i="6"/>
  <c r="E29" i="6" s="1"/>
  <c r="T29" i="6"/>
  <c r="D29" i="6"/>
  <c r="S29" i="6"/>
  <c r="C29" i="6" s="1"/>
  <c r="R29" i="6"/>
  <c r="B29" i="6" s="1"/>
  <c r="Y28" i="6"/>
  <c r="I28" i="6" s="1"/>
  <c r="X28" i="6"/>
  <c r="H28" i="6" s="1"/>
  <c r="W28" i="6"/>
  <c r="G28" i="6" s="1"/>
  <c r="V28" i="6"/>
  <c r="F28" i="6"/>
  <c r="U28" i="6"/>
  <c r="E28" i="6" s="1"/>
  <c r="T28" i="6"/>
  <c r="D28" i="6"/>
  <c r="S28" i="6"/>
  <c r="C28" i="6" s="1"/>
  <c r="R28" i="6"/>
  <c r="B28" i="6" s="1"/>
  <c r="Y27" i="6"/>
  <c r="I27" i="6" s="1"/>
  <c r="X27" i="6"/>
  <c r="H27" i="6" s="1"/>
  <c r="W27" i="6"/>
  <c r="G27" i="6" s="1"/>
  <c r="V27" i="6"/>
  <c r="F27" i="6" s="1"/>
  <c r="U27" i="6"/>
  <c r="E27" i="6" s="1"/>
  <c r="T27" i="6"/>
  <c r="D27" i="6" s="1"/>
  <c r="S27" i="6"/>
  <c r="C27" i="6" s="1"/>
  <c r="R27" i="6"/>
  <c r="B27" i="6" s="1"/>
  <c r="Y26" i="6"/>
  <c r="I26" i="6" s="1"/>
  <c r="X26" i="6"/>
  <c r="H26" i="6" s="1"/>
  <c r="W26" i="6"/>
  <c r="G26" i="6" s="1"/>
  <c r="V26" i="6"/>
  <c r="F26" i="6" s="1"/>
  <c r="U26" i="6"/>
  <c r="E26" i="6" s="1"/>
  <c r="T26" i="6"/>
  <c r="D26" i="6" s="1"/>
  <c r="S26" i="6"/>
  <c r="C26" i="6" s="1"/>
  <c r="R26" i="6"/>
  <c r="B26" i="6" s="1"/>
  <c r="Y25" i="6"/>
  <c r="I25" i="6" s="1"/>
  <c r="X25" i="6"/>
  <c r="H25" i="6" s="1"/>
  <c r="W25" i="6"/>
  <c r="G25" i="6" s="1"/>
  <c r="V25" i="6"/>
  <c r="F25" i="6" s="1"/>
  <c r="U25" i="6"/>
  <c r="E25" i="6" s="1"/>
  <c r="T25" i="6"/>
  <c r="D25" i="6" s="1"/>
  <c r="S25" i="6"/>
  <c r="C25" i="6" s="1"/>
  <c r="R25" i="6"/>
  <c r="B25" i="6" s="1"/>
  <c r="Y24" i="6"/>
  <c r="I24" i="6" s="1"/>
  <c r="X24" i="6"/>
  <c r="H24" i="6" s="1"/>
  <c r="W24" i="6"/>
  <c r="G24" i="6" s="1"/>
  <c r="V24" i="6"/>
  <c r="F24" i="6" s="1"/>
  <c r="U24" i="6"/>
  <c r="E24" i="6" s="1"/>
  <c r="T24" i="6"/>
  <c r="D24" i="6" s="1"/>
  <c r="S24" i="6"/>
  <c r="C24" i="6" s="1"/>
  <c r="R24" i="6"/>
  <c r="B24" i="6" s="1"/>
  <c r="Y23" i="6"/>
  <c r="I23" i="6" s="1"/>
  <c r="X23" i="6"/>
  <c r="H23" i="6" s="1"/>
  <c r="W23" i="6"/>
  <c r="G23" i="6" s="1"/>
  <c r="V23" i="6"/>
  <c r="F23" i="6" s="1"/>
  <c r="U23" i="6"/>
  <c r="E23" i="6" s="1"/>
  <c r="T23" i="6"/>
  <c r="D23" i="6" s="1"/>
  <c r="S23" i="6"/>
  <c r="C23" i="6" s="1"/>
  <c r="R23" i="6"/>
  <c r="B23" i="6" s="1"/>
  <c r="Y22" i="6"/>
  <c r="I22" i="6" s="1"/>
  <c r="X22" i="6"/>
  <c r="H22" i="6" s="1"/>
  <c r="W22" i="6"/>
  <c r="G22" i="6" s="1"/>
  <c r="V22" i="6"/>
  <c r="F22" i="6" s="1"/>
  <c r="U22" i="6"/>
  <c r="E22" i="6" s="1"/>
  <c r="T22" i="6"/>
  <c r="D22" i="6" s="1"/>
  <c r="S22" i="6"/>
  <c r="C22" i="6" s="1"/>
  <c r="R22" i="6"/>
  <c r="B22" i="6" s="1"/>
  <c r="Y21" i="6"/>
  <c r="I21" i="6" s="1"/>
  <c r="X21" i="6"/>
  <c r="H21" i="6" s="1"/>
  <c r="W21" i="6"/>
  <c r="G21" i="6" s="1"/>
  <c r="V21" i="6"/>
  <c r="F21" i="6" s="1"/>
  <c r="U21" i="6"/>
  <c r="E21" i="6" s="1"/>
  <c r="T21" i="6"/>
  <c r="D21" i="6" s="1"/>
  <c r="S21" i="6"/>
  <c r="C21" i="6" s="1"/>
  <c r="R21" i="6"/>
  <c r="B21" i="6" s="1"/>
  <c r="Y6" i="6"/>
  <c r="I6" i="6" s="1"/>
  <c r="X6" i="6"/>
  <c r="H6" i="6" s="1"/>
  <c r="W6" i="6"/>
  <c r="G6" i="6" s="1"/>
  <c r="V6" i="6"/>
  <c r="F6" i="6" s="1"/>
  <c r="U6" i="6"/>
  <c r="E6" i="6" s="1"/>
  <c r="T6" i="6"/>
  <c r="D6" i="6" s="1"/>
  <c r="S6" i="6"/>
  <c r="C6" i="6" s="1"/>
  <c r="R6" i="6"/>
  <c r="B6" i="6" s="1"/>
  <c r="I55" i="5"/>
  <c r="H55" i="5"/>
  <c r="G55" i="5"/>
  <c r="F55" i="5"/>
  <c r="E55" i="5"/>
  <c r="D55" i="5"/>
  <c r="B55" i="5"/>
  <c r="I54" i="5"/>
  <c r="H54" i="5"/>
  <c r="G54" i="5"/>
  <c r="F54" i="5"/>
  <c r="E54" i="5"/>
  <c r="D54" i="5"/>
  <c r="B54" i="5"/>
  <c r="I53" i="5"/>
  <c r="H53" i="5"/>
  <c r="G53" i="5"/>
  <c r="F53" i="5"/>
  <c r="E53" i="5"/>
  <c r="D53" i="5"/>
  <c r="C53" i="5"/>
  <c r="B53" i="5"/>
  <c r="I52" i="5"/>
  <c r="H52" i="5"/>
  <c r="G52" i="5"/>
  <c r="F52" i="5"/>
  <c r="E52" i="5"/>
  <c r="D52" i="5"/>
  <c r="C52" i="5"/>
  <c r="B52" i="5"/>
  <c r="I51" i="5"/>
  <c r="H51" i="5"/>
  <c r="G51" i="5"/>
  <c r="F51" i="5"/>
  <c r="E51" i="5"/>
  <c r="D51" i="5"/>
  <c r="C51" i="5"/>
  <c r="B51" i="5"/>
  <c r="I50" i="5"/>
  <c r="H50" i="5"/>
  <c r="G50" i="5"/>
  <c r="F50" i="5"/>
  <c r="E50" i="5"/>
  <c r="D50" i="5"/>
  <c r="C50" i="5"/>
  <c r="B50" i="5"/>
  <c r="I49" i="5"/>
  <c r="H49" i="5"/>
  <c r="G49" i="5"/>
  <c r="F49" i="5"/>
  <c r="E49" i="5"/>
  <c r="D49" i="5"/>
  <c r="C49" i="5"/>
  <c r="B49" i="5"/>
  <c r="I48" i="5"/>
  <c r="H48" i="5"/>
  <c r="G48" i="5"/>
  <c r="F48" i="5"/>
  <c r="E48" i="5"/>
  <c r="D48" i="5"/>
  <c r="C48" i="5"/>
  <c r="B48" i="5"/>
  <c r="I47" i="5"/>
  <c r="H47" i="5"/>
  <c r="G47" i="5"/>
  <c r="F47" i="5"/>
  <c r="E47" i="5"/>
  <c r="D47" i="5"/>
  <c r="C47" i="5"/>
  <c r="B47" i="5"/>
  <c r="I46" i="5"/>
  <c r="H46" i="5"/>
  <c r="G46" i="5"/>
  <c r="F46" i="5"/>
  <c r="E46" i="5"/>
  <c r="D46" i="5"/>
  <c r="C46" i="5"/>
  <c r="B46" i="5"/>
  <c r="I45" i="5"/>
  <c r="H45" i="5"/>
  <c r="G45" i="5"/>
  <c r="F45" i="5"/>
  <c r="E45" i="5"/>
  <c r="D45" i="5"/>
  <c r="C45" i="5"/>
  <c r="B45" i="5"/>
  <c r="I44" i="5"/>
  <c r="H44" i="5"/>
  <c r="G44" i="5"/>
  <c r="F44" i="5"/>
  <c r="E44" i="5"/>
  <c r="D44" i="5"/>
  <c r="C44" i="5"/>
  <c r="B44" i="5"/>
  <c r="I43" i="5"/>
  <c r="H43" i="5"/>
  <c r="G43" i="5"/>
  <c r="F43" i="5"/>
  <c r="E43" i="5"/>
  <c r="D43" i="5"/>
  <c r="C43" i="5"/>
  <c r="B43" i="5"/>
  <c r="I42" i="5"/>
  <c r="H42" i="5"/>
  <c r="G42" i="5"/>
  <c r="F42" i="5"/>
  <c r="E42" i="5"/>
  <c r="D42" i="5"/>
  <c r="C42" i="5"/>
  <c r="B42" i="5"/>
  <c r="I41" i="5"/>
  <c r="H41" i="5"/>
  <c r="G41" i="5"/>
  <c r="F41" i="5"/>
  <c r="E41" i="5"/>
  <c r="D41" i="5"/>
  <c r="C41" i="5"/>
  <c r="B41" i="5"/>
  <c r="I40" i="5"/>
  <c r="H40" i="5"/>
  <c r="G40" i="5"/>
  <c r="F40" i="5"/>
  <c r="E40" i="5"/>
  <c r="D40" i="5"/>
  <c r="C40" i="5"/>
  <c r="B40" i="5"/>
  <c r="I39" i="5"/>
  <c r="H39" i="5"/>
  <c r="G39" i="5"/>
  <c r="F39" i="5"/>
  <c r="E39" i="5"/>
  <c r="D39" i="5"/>
  <c r="C39" i="5"/>
  <c r="B39" i="5"/>
  <c r="I38" i="5"/>
  <c r="H38" i="5"/>
  <c r="G38" i="5"/>
  <c r="F38" i="5"/>
  <c r="E38" i="5"/>
  <c r="D38" i="5"/>
  <c r="C38" i="5"/>
  <c r="B38" i="5"/>
  <c r="I37" i="5"/>
  <c r="H37" i="5"/>
  <c r="G37" i="5"/>
  <c r="F37" i="5"/>
  <c r="E37" i="5"/>
  <c r="D37" i="5"/>
  <c r="C37" i="5"/>
  <c r="B37" i="5"/>
  <c r="I36" i="5"/>
  <c r="H36" i="5"/>
  <c r="G36" i="5"/>
  <c r="F36" i="5"/>
  <c r="E36" i="5"/>
  <c r="D36" i="5"/>
  <c r="C36" i="5"/>
  <c r="B36" i="5"/>
  <c r="I35" i="5"/>
  <c r="H35" i="5"/>
  <c r="G35" i="5"/>
  <c r="F35" i="5"/>
  <c r="E35" i="5"/>
  <c r="D35" i="5"/>
  <c r="C35" i="5"/>
  <c r="B35" i="5"/>
  <c r="I34" i="5"/>
  <c r="H34" i="5"/>
  <c r="G34" i="5"/>
  <c r="F34" i="5"/>
  <c r="E34" i="5"/>
  <c r="D34" i="5"/>
  <c r="C34" i="5"/>
  <c r="B34" i="5"/>
  <c r="I33" i="5"/>
  <c r="H33" i="5"/>
  <c r="G33" i="5"/>
  <c r="F33" i="5"/>
  <c r="E33" i="5"/>
  <c r="D33" i="5"/>
  <c r="C33" i="5"/>
  <c r="B33" i="5"/>
  <c r="I32" i="5"/>
  <c r="H32" i="5"/>
  <c r="G32" i="5"/>
  <c r="F32" i="5"/>
  <c r="E32" i="5"/>
  <c r="D32" i="5"/>
  <c r="C32" i="5"/>
  <c r="B32" i="5"/>
  <c r="I31" i="5"/>
  <c r="H31" i="5"/>
  <c r="G31" i="5"/>
  <c r="F31" i="5"/>
  <c r="E31" i="5"/>
  <c r="D31" i="5"/>
  <c r="C31" i="5"/>
  <c r="B31" i="5"/>
  <c r="I30" i="5"/>
  <c r="H30" i="5"/>
  <c r="G30" i="5"/>
  <c r="F30" i="5"/>
  <c r="E30" i="5"/>
  <c r="D30" i="5"/>
  <c r="C30" i="5"/>
  <c r="B30" i="5"/>
  <c r="I29" i="5"/>
  <c r="H29" i="5"/>
  <c r="G29" i="5"/>
  <c r="F29" i="5"/>
  <c r="E29" i="5"/>
  <c r="D29" i="5"/>
  <c r="C29" i="5"/>
  <c r="B29" i="5"/>
  <c r="I28" i="5"/>
  <c r="H28" i="5"/>
  <c r="G28" i="5"/>
  <c r="F28" i="5"/>
  <c r="E28" i="5"/>
  <c r="D28" i="5"/>
  <c r="C28" i="5"/>
  <c r="B28" i="5"/>
  <c r="I27" i="5"/>
  <c r="H27" i="5"/>
  <c r="G27" i="5"/>
  <c r="F27" i="5"/>
  <c r="E27" i="5"/>
  <c r="D27" i="5"/>
  <c r="C27" i="5"/>
  <c r="B27" i="5"/>
  <c r="I26" i="5"/>
  <c r="H26" i="5"/>
  <c r="G26" i="5"/>
  <c r="F26" i="5"/>
  <c r="E26" i="5"/>
  <c r="D26" i="5"/>
  <c r="C26" i="5"/>
  <c r="B26" i="5"/>
  <c r="I25" i="5"/>
  <c r="H25" i="5"/>
  <c r="G25" i="5"/>
  <c r="F25" i="5"/>
  <c r="E25" i="5"/>
  <c r="D25" i="5"/>
  <c r="C25" i="5"/>
  <c r="B25" i="5"/>
  <c r="I24" i="5"/>
  <c r="H24" i="5"/>
  <c r="G24" i="5"/>
  <c r="F24" i="5"/>
  <c r="E24" i="5"/>
  <c r="D24" i="5"/>
  <c r="C24" i="5"/>
  <c r="B24" i="5"/>
  <c r="I23" i="5"/>
  <c r="H23" i="5"/>
  <c r="G23" i="5"/>
  <c r="F23" i="5"/>
  <c r="E23" i="5"/>
  <c r="D23" i="5"/>
  <c r="C23" i="5"/>
  <c r="B23" i="5"/>
  <c r="I22" i="5"/>
  <c r="H22" i="5"/>
  <c r="G22" i="5"/>
  <c r="F22" i="5"/>
  <c r="E22" i="5"/>
  <c r="D22" i="5"/>
  <c r="C22" i="5"/>
  <c r="B22" i="5"/>
  <c r="I21" i="5"/>
  <c r="H21" i="5"/>
  <c r="G21" i="5"/>
  <c r="F21" i="5"/>
  <c r="E21" i="5"/>
  <c r="D21" i="5"/>
  <c r="C21" i="5"/>
  <c r="B21" i="5"/>
  <c r="B6" i="5"/>
  <c r="Z6" i="3"/>
  <c r="AA6" i="3"/>
  <c r="Z7" i="3"/>
  <c r="AA7" i="3"/>
  <c r="Z8" i="3"/>
  <c r="AA8" i="3"/>
  <c r="Z9" i="3"/>
  <c r="AA9" i="3"/>
  <c r="Z10" i="3"/>
  <c r="AA10" i="3"/>
  <c r="Z11" i="3"/>
  <c r="AA11" i="3"/>
  <c r="Z12" i="3"/>
  <c r="AA12" i="3"/>
  <c r="Z13" i="3"/>
  <c r="AA13" i="3"/>
  <c r="Z14" i="3"/>
  <c r="AA14" i="3"/>
  <c r="Z15" i="3"/>
  <c r="AA15" i="3"/>
  <c r="Z16" i="3"/>
  <c r="AA16" i="3"/>
  <c r="Z17" i="3"/>
  <c r="AA17" i="3"/>
  <c r="Z18" i="3"/>
  <c r="AA18" i="3"/>
  <c r="Z19" i="3"/>
  <c r="AA19" i="3"/>
  <c r="T6" i="3"/>
  <c r="U6" i="3"/>
  <c r="T7" i="3"/>
  <c r="U7" i="3"/>
  <c r="T8" i="3"/>
  <c r="U8" i="3"/>
  <c r="T9" i="3"/>
  <c r="U9" i="3"/>
  <c r="T10" i="3"/>
  <c r="U10" i="3"/>
  <c r="T11" i="3"/>
  <c r="U11" i="3"/>
  <c r="T12" i="3"/>
  <c r="U12" i="3"/>
  <c r="T13" i="3"/>
  <c r="U13" i="3"/>
  <c r="T14" i="3"/>
  <c r="U14" i="3"/>
  <c r="T15" i="3"/>
  <c r="U15" i="3"/>
  <c r="T16" i="3"/>
  <c r="U16" i="3"/>
  <c r="T17" i="3"/>
  <c r="U17" i="3"/>
  <c r="T18" i="3"/>
  <c r="U18" i="3"/>
  <c r="T19" i="3"/>
  <c r="U19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D6" i="3"/>
  <c r="E6" i="3"/>
  <c r="F6" i="3"/>
  <c r="G6" i="3"/>
  <c r="H6" i="3"/>
  <c r="B6" i="3"/>
  <c r="I6" i="3"/>
  <c r="D7" i="3"/>
  <c r="E7" i="3"/>
  <c r="F7" i="3"/>
  <c r="G7" i="3"/>
  <c r="H7" i="3"/>
  <c r="I7" i="3"/>
  <c r="D8" i="3"/>
  <c r="E8" i="3"/>
  <c r="F8" i="3"/>
  <c r="G8" i="3"/>
  <c r="H8" i="3"/>
  <c r="I8" i="3"/>
  <c r="D9" i="3"/>
  <c r="E9" i="3"/>
  <c r="F9" i="3"/>
  <c r="G9" i="3"/>
  <c r="H9" i="3"/>
  <c r="I9" i="3"/>
  <c r="C9" i="3" s="1"/>
  <c r="D10" i="3"/>
  <c r="E10" i="3"/>
  <c r="F10" i="3"/>
  <c r="G10" i="3"/>
  <c r="H10" i="3"/>
  <c r="B10" i="3" s="1"/>
  <c r="I10" i="3"/>
  <c r="D11" i="3"/>
  <c r="E11" i="3"/>
  <c r="F11" i="3"/>
  <c r="G11" i="3"/>
  <c r="H11" i="3"/>
  <c r="I11" i="3"/>
  <c r="D12" i="3"/>
  <c r="E12" i="3"/>
  <c r="F12" i="3"/>
  <c r="G12" i="3"/>
  <c r="H12" i="3"/>
  <c r="I12" i="3"/>
  <c r="D13" i="3"/>
  <c r="E13" i="3"/>
  <c r="F13" i="3"/>
  <c r="G13" i="3"/>
  <c r="H13" i="3"/>
  <c r="I13" i="3"/>
  <c r="C13" i="3" s="1"/>
  <c r="D14" i="3"/>
  <c r="E14" i="3"/>
  <c r="F14" i="3"/>
  <c r="G14" i="3"/>
  <c r="H14" i="3"/>
  <c r="I14" i="3"/>
  <c r="D15" i="3"/>
  <c r="E15" i="3"/>
  <c r="F15" i="3"/>
  <c r="G15" i="3"/>
  <c r="H15" i="3"/>
  <c r="I15" i="3"/>
  <c r="D16" i="3"/>
  <c r="E16" i="3"/>
  <c r="F16" i="3"/>
  <c r="G16" i="3"/>
  <c r="H16" i="3"/>
  <c r="I16" i="3"/>
  <c r="D17" i="3"/>
  <c r="E17" i="3"/>
  <c r="F17" i="3"/>
  <c r="G17" i="3"/>
  <c r="H17" i="3"/>
  <c r="I17" i="3"/>
  <c r="D18" i="3"/>
  <c r="E18" i="3"/>
  <c r="F18" i="3"/>
  <c r="G18" i="3"/>
  <c r="H18" i="3"/>
  <c r="I18" i="3"/>
  <c r="D19" i="3"/>
  <c r="E19" i="3"/>
  <c r="F19" i="3"/>
  <c r="G19" i="3"/>
  <c r="H19" i="3"/>
  <c r="I19" i="3"/>
  <c r="B5" i="2"/>
  <c r="C5" i="2"/>
  <c r="B6" i="2"/>
  <c r="C6" i="2"/>
  <c r="B7" i="2"/>
  <c r="C7" i="2"/>
  <c r="K7" i="2" s="1"/>
  <c r="B8" i="2"/>
  <c r="C8" i="2"/>
  <c r="K8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K18" i="2" s="1"/>
  <c r="Z20" i="3"/>
  <c r="AA20" i="3"/>
  <c r="T20" i="3"/>
  <c r="U20" i="3"/>
  <c r="N20" i="3"/>
  <c r="O20" i="3"/>
  <c r="D20" i="3"/>
  <c r="E20" i="3"/>
  <c r="F20" i="3"/>
  <c r="G20" i="3"/>
  <c r="H20" i="3"/>
  <c r="I20" i="3"/>
  <c r="B19" i="2"/>
  <c r="C19" i="2"/>
  <c r="D36" i="3"/>
  <c r="E36" i="3"/>
  <c r="F36" i="3"/>
  <c r="G36" i="3"/>
  <c r="D37" i="3"/>
  <c r="E37" i="3"/>
  <c r="F37" i="3"/>
  <c r="G37" i="3"/>
  <c r="D38" i="3"/>
  <c r="E38" i="3"/>
  <c r="F38" i="3"/>
  <c r="G38" i="3"/>
  <c r="D39" i="3"/>
  <c r="E39" i="3"/>
  <c r="F39" i="3"/>
  <c r="G39" i="3"/>
  <c r="D40" i="3"/>
  <c r="E40" i="3"/>
  <c r="F40" i="3"/>
  <c r="G40" i="3"/>
  <c r="D41" i="3"/>
  <c r="E41" i="3"/>
  <c r="F41" i="3"/>
  <c r="G41" i="3"/>
  <c r="D42" i="3"/>
  <c r="E42" i="3"/>
  <c r="F42" i="3"/>
  <c r="G42" i="3"/>
  <c r="D43" i="3"/>
  <c r="E43" i="3"/>
  <c r="F43" i="3"/>
  <c r="G43" i="3"/>
  <c r="D44" i="3"/>
  <c r="E44" i="3"/>
  <c r="F44" i="3"/>
  <c r="G44" i="3"/>
  <c r="D45" i="3"/>
  <c r="E45" i="3"/>
  <c r="F45" i="3"/>
  <c r="G45" i="3"/>
  <c r="D46" i="3"/>
  <c r="E46" i="3"/>
  <c r="F46" i="3"/>
  <c r="G46" i="3"/>
  <c r="D47" i="3"/>
  <c r="E47" i="3"/>
  <c r="F47" i="3"/>
  <c r="G47" i="3"/>
  <c r="D48" i="3"/>
  <c r="E48" i="3"/>
  <c r="F48" i="3"/>
  <c r="G48" i="3"/>
  <c r="D49" i="3"/>
  <c r="E49" i="3"/>
  <c r="F49" i="3"/>
  <c r="G49" i="3"/>
  <c r="D50" i="3"/>
  <c r="E50" i="3"/>
  <c r="F50" i="3"/>
  <c r="G50" i="3"/>
  <c r="D51" i="3"/>
  <c r="E51" i="3"/>
  <c r="F51" i="3"/>
  <c r="G51" i="3"/>
  <c r="D52" i="3"/>
  <c r="E52" i="3"/>
  <c r="F52" i="3"/>
  <c r="G52" i="3"/>
  <c r="D53" i="3"/>
  <c r="E53" i="3"/>
  <c r="F53" i="3"/>
  <c r="G53" i="3"/>
  <c r="D54" i="3"/>
  <c r="E54" i="3"/>
  <c r="F54" i="3"/>
  <c r="G54" i="3"/>
  <c r="D21" i="3"/>
  <c r="E21" i="3"/>
  <c r="F21" i="3"/>
  <c r="G21" i="3"/>
  <c r="D22" i="3"/>
  <c r="E22" i="3"/>
  <c r="F22" i="3"/>
  <c r="G22" i="3"/>
  <c r="D23" i="3"/>
  <c r="E23" i="3"/>
  <c r="F23" i="3"/>
  <c r="G23" i="3"/>
  <c r="N21" i="3"/>
  <c r="O21" i="3"/>
  <c r="T35" i="3"/>
  <c r="B35" i="3" s="1"/>
  <c r="U35" i="3"/>
  <c r="AA33" i="3"/>
  <c r="AA54" i="3"/>
  <c r="Z54" i="3"/>
  <c r="AA53" i="3"/>
  <c r="Z53" i="3"/>
  <c r="AA52" i="3"/>
  <c r="Z52" i="3"/>
  <c r="AA51" i="3"/>
  <c r="Z51" i="3"/>
  <c r="AA50" i="3"/>
  <c r="Z50" i="3"/>
  <c r="AA49" i="3"/>
  <c r="Z49" i="3"/>
  <c r="AA48" i="3"/>
  <c r="Z48" i="3"/>
  <c r="AA47" i="3"/>
  <c r="Z47" i="3"/>
  <c r="AA46" i="3"/>
  <c r="Z46" i="3"/>
  <c r="AA45" i="3"/>
  <c r="Z45" i="3"/>
  <c r="AA44" i="3"/>
  <c r="Z44" i="3"/>
  <c r="AA43" i="3"/>
  <c r="Z43" i="3"/>
  <c r="AA42" i="3"/>
  <c r="Z42" i="3"/>
  <c r="AA41" i="3"/>
  <c r="Z41" i="3"/>
  <c r="AA40" i="3"/>
  <c r="Z40" i="3"/>
  <c r="AA39" i="3"/>
  <c r="Z39" i="3"/>
  <c r="AA38" i="3"/>
  <c r="Z38" i="3"/>
  <c r="AA37" i="3"/>
  <c r="Z37" i="3"/>
  <c r="AA36" i="3"/>
  <c r="Z36" i="3"/>
  <c r="AA35" i="3"/>
  <c r="Z35" i="3"/>
  <c r="AA34" i="3"/>
  <c r="Z34" i="3"/>
  <c r="Z33" i="3"/>
  <c r="AA32" i="3"/>
  <c r="Z32" i="3"/>
  <c r="AA31" i="3"/>
  <c r="Z31" i="3"/>
  <c r="AA30" i="3"/>
  <c r="Z30" i="3"/>
  <c r="AA29" i="3"/>
  <c r="Z29" i="3"/>
  <c r="AA28" i="3"/>
  <c r="Z28" i="3"/>
  <c r="AA27" i="3"/>
  <c r="Z27" i="3"/>
  <c r="AA26" i="3"/>
  <c r="Z26" i="3"/>
  <c r="AA25" i="3"/>
  <c r="Z25" i="3"/>
  <c r="AA24" i="3"/>
  <c r="Z24" i="3"/>
  <c r="AA23" i="3"/>
  <c r="Z23" i="3"/>
  <c r="AA22" i="3"/>
  <c r="Z22" i="3"/>
  <c r="AA21" i="3"/>
  <c r="Z21" i="3"/>
  <c r="U54" i="3"/>
  <c r="T54" i="3"/>
  <c r="U53" i="3"/>
  <c r="T53" i="3"/>
  <c r="U52" i="3"/>
  <c r="T52" i="3"/>
  <c r="U51" i="3"/>
  <c r="T51" i="3"/>
  <c r="U50" i="3"/>
  <c r="T50" i="3"/>
  <c r="U49" i="3"/>
  <c r="T49" i="3"/>
  <c r="U48" i="3"/>
  <c r="T48" i="3"/>
  <c r="U47" i="3"/>
  <c r="T47" i="3"/>
  <c r="U46" i="3"/>
  <c r="T46" i="3"/>
  <c r="U45" i="3"/>
  <c r="T45" i="3"/>
  <c r="U44" i="3"/>
  <c r="T44" i="3"/>
  <c r="U43" i="3"/>
  <c r="T43" i="3"/>
  <c r="U42" i="3"/>
  <c r="T42" i="3"/>
  <c r="U41" i="3"/>
  <c r="T41" i="3"/>
  <c r="U40" i="3"/>
  <c r="T40" i="3"/>
  <c r="U39" i="3"/>
  <c r="T39" i="3"/>
  <c r="U38" i="3"/>
  <c r="T38" i="3"/>
  <c r="U37" i="3"/>
  <c r="T37" i="3"/>
  <c r="U36" i="3"/>
  <c r="T36" i="3"/>
  <c r="U34" i="3"/>
  <c r="T34" i="3"/>
  <c r="U33" i="3"/>
  <c r="T33" i="3"/>
  <c r="U32" i="3"/>
  <c r="T32" i="3"/>
  <c r="U31" i="3"/>
  <c r="T31" i="3"/>
  <c r="U30" i="3"/>
  <c r="T30" i="3"/>
  <c r="U29" i="3"/>
  <c r="T29" i="3"/>
  <c r="U28" i="3"/>
  <c r="T28" i="3"/>
  <c r="U27" i="3"/>
  <c r="T27" i="3"/>
  <c r="U26" i="3"/>
  <c r="T26" i="3"/>
  <c r="U25" i="3"/>
  <c r="T25" i="3"/>
  <c r="U24" i="3"/>
  <c r="T24" i="3"/>
  <c r="U23" i="3"/>
  <c r="T23" i="3"/>
  <c r="U22" i="3"/>
  <c r="T22" i="3"/>
  <c r="U21" i="3"/>
  <c r="T21" i="3"/>
  <c r="O54" i="3"/>
  <c r="N54" i="3"/>
  <c r="O53" i="3"/>
  <c r="N53" i="3"/>
  <c r="O52" i="3"/>
  <c r="N52" i="3"/>
  <c r="O51" i="3"/>
  <c r="N51" i="3"/>
  <c r="O50" i="3"/>
  <c r="N50" i="3"/>
  <c r="O49" i="3"/>
  <c r="N49" i="3"/>
  <c r="O48" i="3"/>
  <c r="N48" i="3"/>
  <c r="O47" i="3"/>
  <c r="N47" i="3"/>
  <c r="O46" i="3"/>
  <c r="N46" i="3"/>
  <c r="O45" i="3"/>
  <c r="N45" i="3"/>
  <c r="O44" i="3"/>
  <c r="N44" i="3"/>
  <c r="O43" i="3"/>
  <c r="N43" i="3"/>
  <c r="O42" i="3"/>
  <c r="N42" i="3"/>
  <c r="O41" i="3"/>
  <c r="N41" i="3"/>
  <c r="O40" i="3"/>
  <c r="N40" i="3"/>
  <c r="O39" i="3"/>
  <c r="N39" i="3"/>
  <c r="O38" i="3"/>
  <c r="N38" i="3"/>
  <c r="O37" i="3"/>
  <c r="N37" i="3"/>
  <c r="O36" i="3"/>
  <c r="N36" i="3"/>
  <c r="O35" i="3"/>
  <c r="N35" i="3"/>
  <c r="O34" i="3"/>
  <c r="N34" i="3"/>
  <c r="O33" i="3"/>
  <c r="N33" i="3"/>
  <c r="O32" i="3"/>
  <c r="N32" i="3"/>
  <c r="O31" i="3"/>
  <c r="N31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H22" i="3"/>
  <c r="I22" i="3"/>
  <c r="H23" i="3"/>
  <c r="B23" i="3" s="1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B37" i="3" s="1"/>
  <c r="I37" i="3"/>
  <c r="H38" i="3"/>
  <c r="I38" i="3"/>
  <c r="H39" i="3"/>
  <c r="I39" i="3"/>
  <c r="H40" i="3"/>
  <c r="I40" i="3"/>
  <c r="H42" i="3"/>
  <c r="I42" i="3"/>
  <c r="H43" i="3"/>
  <c r="I43" i="3"/>
  <c r="H44" i="3"/>
  <c r="I44" i="3"/>
  <c r="H45" i="3"/>
  <c r="B45" i="3" s="1"/>
  <c r="I45" i="3"/>
  <c r="H46" i="3"/>
  <c r="I46" i="3"/>
  <c r="H47" i="3"/>
  <c r="I47" i="3"/>
  <c r="H48" i="3"/>
  <c r="I48" i="3"/>
  <c r="H49" i="3"/>
  <c r="B49" i="3" s="1"/>
  <c r="I49" i="3"/>
  <c r="H50" i="3"/>
  <c r="I50" i="3"/>
  <c r="H51" i="3"/>
  <c r="I51" i="3"/>
  <c r="H52" i="3"/>
  <c r="I52" i="3"/>
  <c r="H53" i="3"/>
  <c r="I53" i="3"/>
  <c r="H54" i="3"/>
  <c r="I54" i="3"/>
  <c r="I21" i="3"/>
  <c r="H21" i="3"/>
  <c r="D24" i="3"/>
  <c r="E24" i="3"/>
  <c r="F24" i="3"/>
  <c r="G24" i="3"/>
  <c r="D25" i="3"/>
  <c r="E25" i="3"/>
  <c r="F25" i="3"/>
  <c r="G25" i="3"/>
  <c r="D26" i="3"/>
  <c r="E26" i="3"/>
  <c r="F26" i="3"/>
  <c r="G26" i="3"/>
  <c r="D27" i="3"/>
  <c r="E27" i="3"/>
  <c r="F27" i="3"/>
  <c r="G27" i="3"/>
  <c r="D28" i="3"/>
  <c r="E28" i="3"/>
  <c r="F28" i="3"/>
  <c r="G28" i="3"/>
  <c r="D29" i="3"/>
  <c r="E29" i="3"/>
  <c r="F29" i="3"/>
  <c r="G29" i="3"/>
  <c r="D30" i="3"/>
  <c r="E30" i="3"/>
  <c r="F30" i="3"/>
  <c r="G30" i="3"/>
  <c r="D31" i="3"/>
  <c r="E31" i="3"/>
  <c r="F31" i="3"/>
  <c r="G31" i="3"/>
  <c r="D32" i="3"/>
  <c r="E32" i="3"/>
  <c r="F32" i="3"/>
  <c r="G32" i="3"/>
  <c r="D33" i="3"/>
  <c r="E33" i="3"/>
  <c r="F33" i="3"/>
  <c r="G33" i="3"/>
  <c r="D34" i="3"/>
  <c r="E34" i="3"/>
  <c r="F34" i="3"/>
  <c r="G34" i="3"/>
  <c r="D35" i="3"/>
  <c r="E35" i="3"/>
  <c r="F35" i="3"/>
  <c r="G35" i="3"/>
  <c r="B21" i="2"/>
  <c r="C53" i="2"/>
  <c r="B53" i="2"/>
  <c r="C52" i="2"/>
  <c r="B52" i="2"/>
  <c r="C51" i="2"/>
  <c r="K51" i="2" s="1"/>
  <c r="B51" i="2"/>
  <c r="C50" i="2"/>
  <c r="B50" i="2"/>
  <c r="C49" i="2"/>
  <c r="B49" i="2"/>
  <c r="C48" i="2"/>
  <c r="B48" i="2"/>
  <c r="C47" i="2"/>
  <c r="K47" i="2" s="1"/>
  <c r="B47" i="2"/>
  <c r="C46" i="2"/>
  <c r="K46" i="2" s="1"/>
  <c r="B46" i="2"/>
  <c r="C45" i="2"/>
  <c r="B45" i="2"/>
  <c r="C44" i="2"/>
  <c r="K44" i="2" s="1"/>
  <c r="B44" i="2"/>
  <c r="C43" i="2"/>
  <c r="B43" i="2"/>
  <c r="C42" i="2"/>
  <c r="B42" i="2"/>
  <c r="C41" i="2"/>
  <c r="K41" i="2" s="1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K30" i="2" s="1"/>
  <c r="B30" i="2"/>
  <c r="C29" i="2"/>
  <c r="B29" i="2"/>
  <c r="C28" i="2"/>
  <c r="B28" i="2"/>
  <c r="C27" i="2"/>
  <c r="B27" i="2"/>
  <c r="C26" i="2"/>
  <c r="K26" i="2" s="1"/>
  <c r="B26" i="2"/>
  <c r="C25" i="2"/>
  <c r="B25" i="2"/>
  <c r="C24" i="2"/>
  <c r="B24" i="2"/>
  <c r="C23" i="2"/>
  <c r="B23" i="2"/>
  <c r="C22" i="2"/>
  <c r="K22" i="2" s="1"/>
  <c r="B22" i="2"/>
  <c r="C21" i="2"/>
  <c r="K21" i="2" s="1"/>
  <c r="C20" i="2"/>
  <c r="B20" i="2"/>
  <c r="C7" i="3"/>
  <c r="C35" i="3"/>
  <c r="Q51" i="1"/>
  <c r="R32" i="1"/>
  <c r="P30" i="1"/>
  <c r="R24" i="1"/>
  <c r="R16" i="1"/>
  <c r="P14" i="1"/>
  <c r="Q11" i="1"/>
  <c r="R8" i="1"/>
  <c r="P49" i="1"/>
  <c r="P41" i="1"/>
  <c r="Q38" i="1"/>
  <c r="P33" i="1"/>
  <c r="P17" i="1"/>
  <c r="Q14" i="1"/>
  <c r="R11" i="1"/>
  <c r="P9" i="1"/>
  <c r="Q6" i="1"/>
  <c r="Q49" i="1"/>
  <c r="P44" i="1"/>
  <c r="Q41" i="1"/>
  <c r="Q33" i="1"/>
  <c r="Q25" i="1"/>
  <c r="Q17" i="1"/>
  <c r="P12" i="1"/>
  <c r="Q9" i="1"/>
  <c r="Q52" i="1"/>
  <c r="Q44" i="1"/>
  <c r="Q36" i="1"/>
  <c r="P31" i="1"/>
  <c r="Q28" i="1"/>
  <c r="P15" i="1"/>
  <c r="Q12" i="1"/>
  <c r="P7" i="1"/>
  <c r="Q55" i="1"/>
  <c r="Q47" i="1"/>
  <c r="Q39" i="1"/>
  <c r="Q31" i="1"/>
  <c r="Q23" i="1"/>
  <c r="P18" i="1"/>
  <c r="Q15" i="1"/>
  <c r="Q7" i="1"/>
  <c r="Q42" i="1"/>
  <c r="P37" i="1"/>
  <c r="Q34" i="1"/>
  <c r="Q26" i="1"/>
  <c r="Q18" i="1"/>
  <c r="P13" i="1"/>
  <c r="Q10" i="1"/>
  <c r="K18" i="1"/>
  <c r="Q53" i="1"/>
  <c r="Q45" i="1"/>
  <c r="Q37" i="1"/>
  <c r="P32" i="1"/>
  <c r="Q29" i="1"/>
  <c r="Q21" i="1"/>
  <c r="P16" i="1"/>
  <c r="Q13" i="1"/>
  <c r="R58" i="6"/>
  <c r="B58" i="6" s="1"/>
  <c r="P5" i="1"/>
  <c r="P8" i="1"/>
  <c r="P45" i="1"/>
  <c r="P26" i="1"/>
  <c r="P39" i="1"/>
  <c r="P52" i="1"/>
  <c r="P25" i="1"/>
  <c r="Q46" i="1"/>
  <c r="P38" i="1"/>
  <c r="K47" i="1"/>
  <c r="R42" i="1"/>
  <c r="K39" i="1"/>
  <c r="R34" i="1"/>
  <c r="K31" i="1"/>
  <c r="K23" i="1"/>
  <c r="R55" i="1"/>
  <c r="R19" i="1"/>
  <c r="P21" i="1"/>
  <c r="P53" i="1"/>
  <c r="P47" i="1"/>
  <c r="P28" i="1"/>
  <c r="Q30" i="1"/>
  <c r="R51" i="1"/>
  <c r="Q43" i="1"/>
  <c r="K49" i="1"/>
  <c r="K41" i="1"/>
  <c r="R36" i="1"/>
  <c r="K33" i="1"/>
  <c r="K25" i="1"/>
  <c r="R6" i="1"/>
  <c r="R43" i="1"/>
  <c r="R27" i="1"/>
  <c r="Q19" i="1"/>
  <c r="P46" i="1"/>
  <c r="B53" i="3"/>
  <c r="K8" i="1"/>
  <c r="R5" i="1"/>
  <c r="P29" i="1"/>
  <c r="P23" i="1"/>
  <c r="Q27" i="1"/>
  <c r="C25" i="3"/>
  <c r="K13" i="2"/>
  <c r="K51" i="1"/>
  <c r="K27" i="1"/>
  <c r="K19" i="1"/>
  <c r="C57" i="5" l="1"/>
  <c r="C58" i="5"/>
  <c r="C54" i="3"/>
  <c r="C50" i="3"/>
  <c r="C46" i="3"/>
  <c r="C42" i="3"/>
  <c r="C37" i="3"/>
  <c r="B57" i="3"/>
  <c r="B40" i="3"/>
  <c r="B17" i="3"/>
  <c r="C14" i="3"/>
  <c r="C10" i="3"/>
  <c r="C6" i="3"/>
  <c r="C36" i="3"/>
  <c r="C47" i="3"/>
  <c r="B56" i="3"/>
  <c r="C58" i="3"/>
  <c r="C38" i="3"/>
  <c r="C34" i="3"/>
  <c r="C30" i="3"/>
  <c r="C26" i="3"/>
  <c r="C41" i="3"/>
  <c r="C27" i="3"/>
  <c r="B20" i="3"/>
  <c r="S58" i="6"/>
  <c r="C58" i="6" s="1"/>
  <c r="K28" i="2"/>
  <c r="K32" i="2"/>
  <c r="K36" i="2"/>
  <c r="K40" i="2"/>
  <c r="K20" i="2"/>
  <c r="K14" i="2"/>
  <c r="K56" i="2"/>
  <c r="K23" i="2"/>
  <c r="K27" i="2"/>
  <c r="K31" i="2"/>
  <c r="K35" i="2"/>
  <c r="K39" i="2"/>
  <c r="K43" i="2"/>
  <c r="K12" i="2"/>
  <c r="K11" i="2"/>
  <c r="K52" i="2"/>
  <c r="K10" i="2"/>
  <c r="K6" i="2"/>
  <c r="K38" i="2"/>
  <c r="K19" i="2"/>
  <c r="K34" i="2"/>
  <c r="K24" i="2"/>
  <c r="K45" i="2"/>
  <c r="K15" i="2"/>
  <c r="K25" i="2"/>
  <c r="K29" i="2"/>
  <c r="K42" i="2"/>
  <c r="K53" i="2"/>
  <c r="K9" i="2"/>
  <c r="K17" i="2"/>
  <c r="K33" i="2"/>
  <c r="K37" i="2"/>
  <c r="K16" i="2"/>
  <c r="K5" i="2"/>
  <c r="K55" i="2"/>
  <c r="K50" i="2"/>
  <c r="K49" i="2"/>
  <c r="R40" i="1"/>
  <c r="K40" i="1"/>
  <c r="B54" i="3"/>
  <c r="B26" i="3"/>
  <c r="C22" i="3"/>
  <c r="C45" i="3"/>
  <c r="C40" i="3"/>
  <c r="C19" i="3"/>
  <c r="C15" i="3"/>
  <c r="C52" i="3"/>
  <c r="C48" i="3"/>
  <c r="C29" i="3"/>
  <c r="B51" i="3"/>
  <c r="B29" i="3"/>
  <c r="B38" i="3"/>
  <c r="B46" i="3"/>
  <c r="C16" i="3"/>
  <c r="B14" i="3"/>
  <c r="B12" i="3"/>
  <c r="C51" i="3"/>
  <c r="C31" i="3"/>
  <c r="C12" i="3"/>
  <c r="C8" i="3"/>
  <c r="B31" i="3"/>
  <c r="B24" i="3"/>
  <c r="B32" i="3"/>
  <c r="B39" i="3"/>
  <c r="C20" i="3"/>
  <c r="C17" i="3"/>
  <c r="K57" i="2"/>
  <c r="K57" i="1"/>
  <c r="K56" i="1"/>
  <c r="K48" i="2"/>
  <c r="B21" i="3"/>
  <c r="B52" i="3"/>
  <c r="B48" i="3"/>
  <c r="B34" i="3"/>
  <c r="B16" i="3"/>
  <c r="C18" i="3"/>
  <c r="C56" i="3"/>
  <c r="C39" i="3"/>
  <c r="B7" i="3"/>
  <c r="B44" i="3"/>
  <c r="B33" i="3"/>
  <c r="B47" i="3"/>
  <c r="C43" i="3"/>
  <c r="B36" i="3"/>
  <c r="C32" i="3"/>
  <c r="B25" i="3"/>
  <c r="B30" i="3"/>
  <c r="B19" i="3"/>
  <c r="B15" i="3"/>
  <c r="B50" i="3"/>
  <c r="B43" i="3"/>
  <c r="C28" i="3"/>
  <c r="C24" i="3"/>
  <c r="B18" i="3"/>
  <c r="B13" i="3"/>
  <c r="B55" i="3"/>
  <c r="C57" i="3"/>
  <c r="C33" i="3"/>
  <c r="C53" i="3"/>
  <c r="C49" i="3"/>
  <c r="B28" i="3"/>
  <c r="B27" i="3"/>
  <c r="B9" i="3"/>
  <c r="B8" i="3"/>
  <c r="B41" i="3"/>
  <c r="B58" i="3"/>
  <c r="C55" i="3"/>
  <c r="C21" i="3"/>
  <c r="C44" i="3"/>
  <c r="B11" i="3"/>
  <c r="B22" i="3"/>
  <c r="B42" i="3"/>
  <c r="C23" i="3"/>
  <c r="C11" i="3"/>
  <c r="B58" i="5"/>
  <c r="B57" i="5"/>
  <c r="Q22" i="1"/>
  <c r="P54" i="1"/>
  <c r="R35" i="1"/>
  <c r="K48" i="1"/>
  <c r="Q40" i="1"/>
  <c r="K35" i="1"/>
  <c r="P20" i="1"/>
  <c r="Q50" i="1"/>
  <c r="P50" i="1"/>
  <c r="R10" i="1"/>
  <c r="Q35" i="1"/>
  <c r="Q48" i="1"/>
  <c r="R48" i="1"/>
  <c r="R22" i="1"/>
  <c r="R20" i="1"/>
  <c r="R54" i="1"/>
</calcChain>
</file>

<file path=xl/sharedStrings.xml><?xml version="1.0" encoding="utf-8"?>
<sst xmlns="http://schemas.openxmlformats.org/spreadsheetml/2006/main" count="1037" uniqueCount="166">
  <si>
    <t>연도</t>
  </si>
  <si>
    <t>국립</t>
  </si>
  <si>
    <t>공립</t>
  </si>
  <si>
    <t>사립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</si>
  <si>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</si>
  <si>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</si>
  <si>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</si>
  <si>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</si>
  <si>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</si>
  <si>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</si>
  <si>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</si>
  <si>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</si>
  <si>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</si>
  <si>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</si>
  <si>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</si>
  <si>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</si>
  <si>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</si>
  <si>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</si>
  <si>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</si>
  <si>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</si>
  <si>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</si>
  <si>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</si>
  <si>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</si>
  <si>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</si>
  <si>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</si>
  <si>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</si>
  <si>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</si>
  <si>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</si>
  <si>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</si>
  <si>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</si>
  <si>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</si>
  <si>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</si>
  <si>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</si>
  <si>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</si>
  <si>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</si>
  <si>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</si>
  <si>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</si>
  <si>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</si>
  <si>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합계</t>
    <phoneticPr fontId="1" type="noConversion"/>
  </si>
  <si>
    <t>계</t>
    <phoneticPr fontId="1" type="noConversion"/>
  </si>
  <si>
    <t>여</t>
    <phoneticPr fontId="1" type="noConversion"/>
  </si>
  <si>
    <t>기타</t>
    <phoneticPr fontId="1" type="noConversion"/>
  </si>
  <si>
    <t>전임+조교+비전임</t>
    <phoneticPr fontId="1" type="noConversion"/>
  </si>
  <si>
    <t>전임+조교</t>
    <phoneticPr fontId="1" type="noConversion"/>
  </si>
  <si>
    <t>전임</t>
    <phoneticPr fontId="1" type="noConversion"/>
  </si>
  <si>
    <t>전임+조교+비전임</t>
  </si>
  <si>
    <t>2014</t>
  </si>
  <si>
    <t>합계</t>
    <phoneticPr fontId="1" type="noConversion"/>
  </si>
  <si>
    <t>계</t>
    <phoneticPr fontId="1" type="noConversion"/>
  </si>
  <si>
    <t>여</t>
    <phoneticPr fontId="1" type="noConversion"/>
  </si>
  <si>
    <t>대학 설립별 전임교원수</t>
    <phoneticPr fontId="1" type="noConversion"/>
  </si>
  <si>
    <t>전체</t>
    <phoneticPr fontId="1" type="noConversion"/>
  </si>
  <si>
    <t>계</t>
    <phoneticPr fontId="1" type="noConversion"/>
  </si>
  <si>
    <t>여</t>
    <phoneticPr fontId="1" type="noConversion"/>
  </si>
  <si>
    <t>대학 설립별 비전임교원수</t>
    <phoneticPr fontId="1" type="noConversion"/>
  </si>
  <si>
    <t>전체</t>
    <phoneticPr fontId="1" type="noConversion"/>
  </si>
  <si>
    <t>총(학)장</t>
    <phoneticPr fontId="1" type="noConversion"/>
  </si>
  <si>
    <t>교수</t>
    <phoneticPr fontId="1" type="noConversion"/>
  </si>
  <si>
    <t>부교수</t>
    <phoneticPr fontId="1" type="noConversion"/>
  </si>
  <si>
    <t>조교수</t>
    <phoneticPr fontId="1" type="noConversion"/>
  </si>
  <si>
    <t>전임강사</t>
    <phoneticPr fontId="1" type="noConversion"/>
  </si>
  <si>
    <t>대학 직위별 전임교원수</t>
    <phoneticPr fontId="1" type="noConversion"/>
  </si>
  <si>
    <t>비전임 전체 교원 + 조교</t>
    <phoneticPr fontId="1" type="noConversion"/>
  </si>
  <si>
    <t>조교</t>
    <phoneticPr fontId="1" type="noConversion"/>
  </si>
  <si>
    <t>시간강사</t>
    <phoneticPr fontId="1" type="noConversion"/>
  </si>
  <si>
    <t>겸임교수</t>
    <phoneticPr fontId="1" type="noConversion"/>
  </si>
  <si>
    <t>명예교수</t>
    <phoneticPr fontId="1" type="noConversion"/>
  </si>
  <si>
    <t>대학 직위별 비전임교원수</t>
    <phoneticPr fontId="1" type="noConversion"/>
  </si>
  <si>
    <t>연도</t>
    <phoneticPr fontId="1" type="noConversion"/>
  </si>
  <si>
    <t>박사</t>
    <phoneticPr fontId="1" type="noConversion"/>
  </si>
  <si>
    <t>석사</t>
    <phoneticPr fontId="1" type="noConversion"/>
  </si>
  <si>
    <t>학사</t>
    <phoneticPr fontId="1" type="noConversion"/>
  </si>
  <si>
    <t>기타</t>
    <phoneticPr fontId="1" type="noConversion"/>
  </si>
  <si>
    <t>합계에 포함된 교원 범위</t>
    <phoneticPr fontId="1" type="noConversion"/>
  </si>
  <si>
    <t>국내</t>
    <phoneticPr fontId="1" type="noConversion"/>
  </si>
  <si>
    <t>국외</t>
    <phoneticPr fontId="1" type="noConversion"/>
  </si>
  <si>
    <t>대학 학위별 전임교원수</t>
    <phoneticPr fontId="1" type="noConversion"/>
  </si>
  <si>
    <t>전임</t>
    <phoneticPr fontId="1" type="noConversion"/>
  </si>
  <si>
    <t>여교원비율</t>
    <phoneticPr fontId="1" type="noConversion"/>
  </si>
  <si>
    <t>전체</t>
    <phoneticPr fontId="1" type="noConversion"/>
  </si>
  <si>
    <t>국공립</t>
    <phoneticPr fontId="1" type="noConversion"/>
  </si>
  <si>
    <t>사립</t>
    <phoneticPr fontId="1" type="noConversion"/>
  </si>
  <si>
    <t>여교원비율</t>
    <phoneticPr fontId="1" type="noConversion"/>
  </si>
  <si>
    <t>전체</t>
    <phoneticPr fontId="1" type="noConversion"/>
  </si>
  <si>
    <t>국공립</t>
    <phoneticPr fontId="1" type="noConversion"/>
  </si>
  <si>
    <t>사립</t>
    <phoneticPr fontId="1" type="noConversion"/>
  </si>
  <si>
    <t>-</t>
  </si>
  <si>
    <t>전임</t>
  </si>
  <si>
    <t>강사</t>
    <phoneticPr fontId="1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</si>
  <si>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</si>
  <si>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</si>
  <si>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</si>
  <si>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</si>
  <si>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전임</t>
    <phoneticPr fontId="1" type="noConversion"/>
  </si>
  <si>
    <t>-</t>
    <phoneticPr fontId="5" type="noConversion"/>
  </si>
  <si>
    <t>-</t>
    <phoneticPr fontId="5" type="noConversion"/>
  </si>
  <si>
    <t>전임</t>
    <phoneticPr fontId="1" type="noConversion"/>
  </si>
  <si>
    <t>연도</t>
    <phoneticPr fontId="5" type="noConversion"/>
  </si>
  <si>
    <t>주: 1. 전임교원수는 휴직교원을 포함한 총(학)장 및 전임교원(교수, 부교수, 조교수, 전임강사) 수임</t>
    <phoneticPr fontId="1" type="noConversion"/>
  </si>
  <si>
    <t xml:space="preserve">       - 단, 2013년부터 전임강사 폐지에 따라 전임교원은 교수, 부교수, 조교수로 조사됨</t>
    <phoneticPr fontId="1" type="noConversion"/>
  </si>
  <si>
    <t xml:space="preserve">       - 국·공립 대학은 전임교원의 조건을 충족하는 기금교수 포함</t>
    <phoneticPr fontId="1" type="noConversion"/>
  </si>
  <si>
    <t xml:space="preserve">      2. 특별법 및 타부처 설립에 근거한 대학 현황이 2011년부터 정식 조사되어 전임교원수에 포함됨</t>
    <phoneticPr fontId="1" type="noConversion"/>
  </si>
  <si>
    <t>출처: 한국교육개발원 [교육통계연보], https://kess.kedi.re.kr/</t>
    <phoneticPr fontId="1" type="noConversion"/>
  </si>
  <si>
    <t xml:space="preserve">       - 국·공립 대학은 전임교원의 조건을 충족하는 기금교수 포함 </t>
    <phoneticPr fontId="1" type="noConversion"/>
  </si>
  <si>
    <t xml:space="preserve">       - 단, 2013년부터 전임강사 폐지에 따라 전임교원은 교수, 부교수, 조교수로 조사됨  </t>
    <phoneticPr fontId="1" type="noConversion"/>
  </si>
  <si>
    <t xml:space="preserve">     2. 특별법 및 타부처 설립에 근거한 대학 현황이 2011년부터 정식 조사되어 전임교원수에 포함됨</t>
    <phoneticPr fontId="1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</si>
  <si>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</si>
  <si>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</si>
  <si>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</si>
  <si>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</si>
  <si>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</si>
  <si>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</si>
  <si>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</si>
  <si>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</si>
  <si>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출처: 한국교육개발원 [교육통계연보], https://kess.kedi.re.kr/</t>
    <phoneticPr fontId="1" type="noConversion"/>
  </si>
  <si>
    <t>주: 1. 전임교원 1인당 학생수 = 재적학생수 / 전임교원수</t>
    <phoneticPr fontId="1" type="noConversion"/>
  </si>
  <si>
    <t>전임교원1인당 학생수</t>
    <phoneticPr fontId="1" type="noConversion"/>
  </si>
  <si>
    <t>재적학생수</t>
    <phoneticPr fontId="1" type="noConversion"/>
  </si>
  <si>
    <t>전임교원수</t>
    <phoneticPr fontId="1" type="noConversion"/>
  </si>
  <si>
    <t>전임교원 1인당 학생수</t>
    <phoneticPr fontId="1" type="noConversion"/>
  </si>
  <si>
    <t>재적학생수</t>
    <phoneticPr fontId="1" type="noConversion"/>
  </si>
  <si>
    <t>전임교원 1인당 학생수</t>
    <phoneticPr fontId="1" type="noConversion"/>
  </si>
  <si>
    <t>전임교원수</t>
    <phoneticPr fontId="1" type="noConversion"/>
  </si>
  <si>
    <t>재적학생수</t>
    <phoneticPr fontId="1" type="noConversion"/>
  </si>
  <si>
    <t>재적학생수</t>
    <phoneticPr fontId="1" type="noConversion"/>
  </si>
  <si>
    <t>대학 전임교원 1인당 학생수</t>
    <phoneticPr fontId="1" type="noConversion"/>
  </si>
  <si>
    <t>비율</t>
    <phoneticPr fontId="1" type="noConversion"/>
  </si>
  <si>
    <t>비전임교원수</t>
    <phoneticPr fontId="1" type="noConversion"/>
  </si>
  <si>
    <t>대학 설립별 전임교원 대비 비전임교원 비율</t>
    <phoneticPr fontId="1" type="noConversion"/>
  </si>
  <si>
    <t>전임교원_학위별(1979-)</t>
  </si>
  <si>
    <t>* 한국교육개발원은 1999년부터 교육통계조사를 담당하였으며 이전 데이터는 교육통계연보로만 확인가능함</t>
    <phoneticPr fontId="37" type="noConversion"/>
  </si>
  <si>
    <t>* 한국교육개발원은 1999년부터 교육통계조사를 담당하였으며 이전 데이터는 교육통계연보로만 확인가능함</t>
    <phoneticPr fontId="37" type="noConversion"/>
  </si>
  <si>
    <t>* 한국교육개발원은 1999년부터 교육통계조사를 담당하였으며 이전 데이터는 교육통계연보로만 확인가능함</t>
    <phoneticPr fontId="37" type="noConversion"/>
  </si>
  <si>
    <t>국공립</t>
    <phoneticPr fontId="1" type="noConversion"/>
  </si>
  <si>
    <t>사립</t>
    <phoneticPr fontId="1" type="noConversion"/>
  </si>
  <si>
    <t>국공립</t>
    <phoneticPr fontId="1" type="noConversion"/>
  </si>
  <si>
    <t>사립</t>
    <phoneticPr fontId="1" type="noConversion"/>
  </si>
  <si>
    <t>비전임교원(시간강사포함)</t>
    <phoneticPr fontId="1" type="noConversion"/>
  </si>
  <si>
    <t xml:space="preserve">     2. 비전임교원: , </t>
    <phoneticPr fontId="1" type="noConversion"/>
  </si>
  <si>
    <t>비전임교원(시간강사 포함)</t>
    <phoneticPr fontId="1" type="noConversion"/>
  </si>
  <si>
    <t>주: 학위별 교원 범위</t>
    <phoneticPr fontId="1" type="noConversion"/>
  </si>
  <si>
    <t xml:space="preserve">     - 1987~1997년: 전임+조교</t>
    <phoneticPr fontId="1" type="noConversion"/>
  </si>
  <si>
    <t xml:space="preserve">     - 1998년~: 전임</t>
    <phoneticPr fontId="1" type="noConversion"/>
  </si>
  <si>
    <t xml:space="preserve">     - 1965~1986년: 전임+비전임+조교</t>
    <phoneticPr fontId="1" type="noConversion"/>
  </si>
  <si>
    <t xml:space="preserve">     2.  전임교원수는 휴직교원을 포함한 총(학)장 및 전임교원(교수, 부교수, 조교수, 전임강사) 수임</t>
    <phoneticPr fontId="1" type="noConversion"/>
  </si>
  <si>
    <t xml:space="preserve">       - 단, 2013년부터 전임강사 폐지에 따라 전임교원은 교수, 부교수, 조교수로 조사됨</t>
    <phoneticPr fontId="1" type="noConversion"/>
  </si>
  <si>
    <t xml:space="preserve">     3. 특별법 및 타부처 설립에 근거한 대학 현황이 2011년부터 정식 조사되어 전임교원수에 포함됨</t>
    <phoneticPr fontId="1" type="noConversion"/>
  </si>
  <si>
    <t>국공립</t>
    <phoneticPr fontId="30" type="noConversion"/>
  </si>
  <si>
    <t>사립</t>
    <phoneticPr fontId="30" type="noConversion"/>
  </si>
  <si>
    <t>공립</t>
    <phoneticPr fontId="30" type="noConversion"/>
  </si>
  <si>
    <t xml:space="preserve">     2.  전임교원수는 휴직교원을 포함한 총(학)장 및 전임교원(교수, 부교수, 조교수, 전임강사) 수임</t>
    <phoneticPr fontId="1" type="noConversion"/>
  </si>
  <si>
    <t xml:space="preserve">       - 국·공립 대학은 전임교원의 조건을 충족하는 기금교수 포함</t>
    <phoneticPr fontId="1" type="noConversion"/>
  </si>
  <si>
    <t xml:space="preserve">     3. 비전임교원: , </t>
    <phoneticPr fontId="1" type="noConversion"/>
  </si>
  <si>
    <t>출처: 한국교육개발원 [교육통계연보], https://kess.kedi.re.kr/</t>
    <phoneticPr fontId="1" type="noConversion"/>
  </si>
  <si>
    <t xml:space="preserve">       - 1965-1986: 비전임(명예교수)+조교</t>
    <phoneticPr fontId="30" type="noConversion"/>
  </si>
  <si>
    <t xml:space="preserve">       - 1987- : 비전임(겸임교수, 객원교수, 대우교수, 명예교수, 기타) + 시간강사</t>
    <phoneticPr fontId="30" type="noConversion"/>
  </si>
  <si>
    <t xml:space="preserve">       - 1987- : 비전임(겸임교수, 객원교수, 대우교수, 명예교수, 기타, 강사(2020년부터))</t>
    <phoneticPr fontId="30" type="noConversion"/>
  </si>
  <si>
    <t>주: 1. 비전임교원수= 비전임교원+시간강사</t>
    <phoneticPr fontId="1" type="noConversion"/>
  </si>
  <si>
    <t xml:space="preserve">     2. 비전임교원: </t>
    <phoneticPr fontId="1" type="noConversion"/>
  </si>
  <si>
    <t>비전임교원수(시간강사포함)</t>
    <phoneticPr fontId="1" type="noConversion"/>
  </si>
  <si>
    <t>주: 1. 전임교원 대비 비전임교원 비율 = 비전임교원수(시간강사포함) / 전임교원수 *100</t>
    <phoneticPr fontId="1" type="noConversion"/>
  </si>
  <si>
    <t xml:space="preserve">      3. 1987~2003년에는 대학 교원수에 대학원 교원이 포함됨</t>
    <phoneticPr fontId="1" type="noConversion"/>
  </si>
  <si>
    <t xml:space="preserve">     3. 1987~2003년에는 대학 교원수에 대학원 교원이 포함됨</t>
    <phoneticPr fontId="1" type="noConversion"/>
  </si>
  <si>
    <t xml:space="preserve">       - 1965-1986: 비전임(명예교수)+조교</t>
    <phoneticPr fontId="30" type="noConversion"/>
  </si>
  <si>
    <r>
      <t xml:space="preserve">     4. 분석자료집에는 </t>
    </r>
    <r>
      <rPr>
        <sz val="10"/>
        <rFont val="맑은 고딕"/>
        <family val="3"/>
        <charset val="129"/>
      </rPr>
      <t>총(학)장 및 소속학과가 없는 전임교원수를 제외해 "전임교원 1인당 학생수"를 산정하여 위 수치와 차이가 있음</t>
    </r>
    <phoneticPr fontId="1" type="noConversion"/>
  </si>
  <si>
    <t>국공립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</si>
</sst>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_ "/>
    <numFmt numFmtId="177" formatCode="#,##0_);[Red]\(#,##0\)"/>
    <numFmt numFmtId="178" formatCode="0.0_ "/>
    <numFmt numFmtId="179" formatCode="_-* #,##0.0_-;\-* #,##0.0_-;_-* &quot;-&quot;??_-;_-@_-"/>
    <numFmt numFmtId="180" formatCode="#,##0.0_ "/>
  </numFmts>
  <fonts count="51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Arial"/>
      <family val="2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sz val="9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1"/>
      <color theme="8" tint="-0.499984740745262"/>
      <name val="맑은 고딕"/>
      <family val="3"/>
      <charset val="129"/>
    </font>
    <font>
      <sz val="11"/>
      <color theme="8" tint="-0.499984740745262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sz val="10"/>
      <name val="맑은 고딕"/>
      <family val="3"/>
      <charset val="129"/>
    </font>
    <font>
      <sz val="10"/>
      <color theme="8" tint="-0.499984740745262"/>
      <name val="맑은 고딕"/>
      <family val="3"/>
      <charset val="129"/>
    </font>
    <font>
      <sz val="10"/>
      <color theme="8" tint="-0.499984740745262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b/>
      <sz val="10"/>
      <color rgb="FF0000FF"/>
      <name val="맑은 고딕"/>
      <family val="3"/>
      <charset val="129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C0000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6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6" borderId="56" applyNumberFormat="0" applyAlignment="0" applyProtection="0">
      <alignment vertical="center"/>
    </xf>
    <xf numFmtId="0" fontId="10" fillId="26" borderId="56" applyNumberFormat="0" applyAlignment="0" applyProtection="0">
      <alignment vertical="center"/>
    </xf>
    <xf numFmtId="0" fontId="10" fillId="26" borderId="56" applyNumberFormat="0" applyAlignment="0" applyProtection="0">
      <alignment vertical="center"/>
    </xf>
    <xf numFmtId="0" fontId="10" fillId="26" borderId="56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8" borderId="57" applyNumberFormat="0" applyFont="0" applyAlignment="0" applyProtection="0">
      <alignment vertical="center"/>
    </xf>
    <xf numFmtId="0" fontId="7" fillId="28" borderId="57" applyNumberFormat="0" applyFont="0" applyAlignment="0" applyProtection="0">
      <alignment vertical="center"/>
    </xf>
    <xf numFmtId="0" fontId="7" fillId="28" borderId="57" applyNumberFormat="0" applyFont="0" applyAlignment="0" applyProtection="0">
      <alignment vertical="center"/>
    </xf>
    <xf numFmtId="0" fontId="7" fillId="28" borderId="57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58" applyNumberFormat="0" applyAlignment="0" applyProtection="0">
      <alignment vertical="center"/>
    </xf>
    <xf numFmtId="0" fontId="14" fillId="30" borderId="58" applyNumberFormat="0" applyAlignment="0" applyProtection="0">
      <alignment vertical="center"/>
    </xf>
    <xf numFmtId="0" fontId="14" fillId="30" borderId="58" applyNumberFormat="0" applyAlignment="0" applyProtection="0">
      <alignment vertical="center"/>
    </xf>
    <xf numFmtId="0" fontId="14" fillId="30" borderId="58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0" fontId="3" fillId="0" borderId="0"/>
    <xf numFmtId="0" fontId="3" fillId="0" borderId="0"/>
    <xf numFmtId="0" fontId="15" fillId="0" borderId="59" applyNumberFormat="0" applyFill="0" applyAlignment="0" applyProtection="0">
      <alignment vertical="center"/>
    </xf>
    <xf numFmtId="0" fontId="15" fillId="0" borderId="59" applyNumberFormat="0" applyFill="0" applyAlignment="0" applyProtection="0">
      <alignment vertical="center"/>
    </xf>
    <xf numFmtId="0" fontId="15" fillId="0" borderId="59" applyNumberFormat="0" applyFill="0" applyAlignment="0" applyProtection="0">
      <alignment vertical="center"/>
    </xf>
    <xf numFmtId="0" fontId="15" fillId="0" borderId="59" applyNumberFormat="0" applyFill="0" applyAlignment="0" applyProtection="0">
      <alignment vertical="center"/>
    </xf>
    <xf numFmtId="0" fontId="16" fillId="0" borderId="60" applyNumberFormat="0" applyFill="0" applyAlignment="0" applyProtection="0">
      <alignment vertical="center"/>
    </xf>
    <xf numFmtId="0" fontId="16" fillId="0" borderId="60" applyNumberFormat="0" applyFill="0" applyAlignment="0" applyProtection="0">
      <alignment vertical="center"/>
    </xf>
    <xf numFmtId="0" fontId="16" fillId="0" borderId="60" applyNumberFormat="0" applyFill="0" applyAlignment="0" applyProtection="0">
      <alignment vertical="center"/>
    </xf>
    <xf numFmtId="0" fontId="16" fillId="0" borderId="60" applyNumberFormat="0" applyFill="0" applyAlignment="0" applyProtection="0">
      <alignment vertical="center"/>
    </xf>
    <xf numFmtId="0" fontId="17" fillId="31" borderId="56" applyNumberFormat="0" applyAlignment="0" applyProtection="0">
      <alignment vertical="center"/>
    </xf>
    <xf numFmtId="0" fontId="17" fillId="31" borderId="56" applyNumberFormat="0" applyAlignment="0" applyProtection="0">
      <alignment vertical="center"/>
    </xf>
    <xf numFmtId="0" fontId="17" fillId="31" borderId="56" applyNumberFormat="0" applyAlignment="0" applyProtection="0">
      <alignment vertical="center"/>
    </xf>
    <xf numFmtId="0" fontId="17" fillId="31" borderId="56" applyNumberFormat="0" applyAlignment="0" applyProtection="0">
      <alignment vertical="center"/>
    </xf>
    <xf numFmtId="0" fontId="19" fillId="0" borderId="61" applyNumberFormat="0" applyFill="0" applyAlignment="0" applyProtection="0">
      <alignment vertical="center"/>
    </xf>
    <xf numFmtId="0" fontId="19" fillId="0" borderId="61" applyNumberFormat="0" applyFill="0" applyAlignment="0" applyProtection="0">
      <alignment vertical="center"/>
    </xf>
    <xf numFmtId="0" fontId="19" fillId="0" borderId="61" applyNumberFormat="0" applyFill="0" applyAlignment="0" applyProtection="0">
      <alignment vertical="center"/>
    </xf>
    <xf numFmtId="0" fontId="19" fillId="0" borderId="61" applyNumberFormat="0" applyFill="0" applyAlignment="0" applyProtection="0">
      <alignment vertical="center"/>
    </xf>
    <xf numFmtId="0" fontId="20" fillId="0" borderId="62" applyNumberFormat="0" applyFill="0" applyAlignment="0" applyProtection="0">
      <alignment vertical="center"/>
    </xf>
    <xf numFmtId="0" fontId="20" fillId="0" borderId="62" applyNumberFormat="0" applyFill="0" applyAlignment="0" applyProtection="0">
      <alignment vertical="center"/>
    </xf>
    <xf numFmtId="0" fontId="20" fillId="0" borderId="62" applyNumberFormat="0" applyFill="0" applyAlignment="0" applyProtection="0">
      <alignment vertical="center"/>
    </xf>
    <xf numFmtId="0" fontId="20" fillId="0" borderId="62" applyNumberFormat="0" applyFill="0" applyAlignment="0" applyProtection="0">
      <alignment vertical="center"/>
    </xf>
    <xf numFmtId="0" fontId="21" fillId="0" borderId="63" applyNumberFormat="0" applyFill="0" applyAlignment="0" applyProtection="0">
      <alignment vertical="center"/>
    </xf>
    <xf numFmtId="0" fontId="21" fillId="0" borderId="63" applyNumberFormat="0" applyFill="0" applyAlignment="0" applyProtection="0">
      <alignment vertical="center"/>
    </xf>
    <xf numFmtId="0" fontId="21" fillId="0" borderId="63" applyNumberFormat="0" applyFill="0" applyAlignment="0" applyProtection="0">
      <alignment vertical="center"/>
    </xf>
    <xf numFmtId="0" fontId="21" fillId="0" borderId="6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6" borderId="64" applyNumberFormat="0" applyAlignment="0" applyProtection="0">
      <alignment vertical="center"/>
    </xf>
    <xf numFmtId="0" fontId="23" fillId="26" borderId="64" applyNumberFormat="0" applyAlignment="0" applyProtection="0">
      <alignment vertical="center"/>
    </xf>
    <xf numFmtId="0" fontId="23" fillId="26" borderId="64" applyNumberFormat="0" applyAlignment="0" applyProtection="0">
      <alignment vertical="center"/>
    </xf>
    <xf numFmtId="0" fontId="23" fillId="26" borderId="64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2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7" fillId="0" borderId="0">
      <alignment vertical="center"/>
    </xf>
  </cellStyleXfs>
  <cellXfs count="690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177" fontId="7" fillId="0" borderId="1" xfId="126" applyNumberFormat="1" applyFont="1" applyFill="1" applyBorder="1">
      <alignment vertical="center"/>
    </xf>
    <xf numFmtId="0" fontId="0" fillId="0" borderId="0" xfId="0">
      <alignment vertical="center"/>
    </xf>
    <xf numFmtId="177" fontId="0" fillId="0" borderId="0" xfId="0" applyNumberFormat="1">
      <alignment vertical="center"/>
    </xf>
    <xf numFmtId="177" fontId="26" fillId="0" borderId="0" xfId="0" applyNumberFormat="1" applyFont="1">
      <alignment vertical="center"/>
    </xf>
    <xf numFmtId="177" fontId="0" fillId="0" borderId="1" xfId="0" applyNumberFormat="1" applyFill="1" applyBorder="1">
      <alignment vertical="center"/>
    </xf>
    <xf numFmtId="177" fontId="0" fillId="0" borderId="1" xfId="0" applyNumberFormat="1" applyFont="1" applyFill="1" applyBorder="1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177" fontId="2" fillId="0" borderId="1" xfId="178" applyNumberFormat="1" applyFont="1" applyBorder="1" applyAlignment="1">
      <alignment horizontal="right"/>
    </xf>
    <xf numFmtId="177" fontId="2" fillId="0" borderId="1" xfId="0" applyNumberFormat="1" applyFont="1" applyBorder="1" applyAlignment="1">
      <alignment horizontal="right"/>
    </xf>
    <xf numFmtId="177" fontId="2" fillId="0" borderId="1" xfId="178" applyNumberFormat="1" applyFont="1" applyFill="1" applyBorder="1" applyAlignment="1">
      <alignment horizontal="right"/>
    </xf>
    <xf numFmtId="177" fontId="2" fillId="0" borderId="1" xfId="0" applyNumberFormat="1" applyFont="1" applyFill="1" applyBorder="1" applyAlignment="1">
      <alignment horizontal="right"/>
    </xf>
    <xf numFmtId="0" fontId="0" fillId="0" borderId="0" xfId="0" applyFont="1" applyFill="1">
      <alignment vertical="center"/>
    </xf>
    <xf numFmtId="177" fontId="0" fillId="0" borderId="1" xfId="0" applyNumberFormat="1" applyBorder="1">
      <alignment vertical="center"/>
    </xf>
    <xf numFmtId="41" fontId="2" fillId="0" borderId="1" xfId="0" applyNumberFormat="1" applyFont="1" applyBorder="1" applyAlignment="1">
      <alignment horizontal="right"/>
    </xf>
    <xf numFmtId="41" fontId="0" fillId="0" borderId="4" xfId="0" applyNumberFormat="1" applyBorder="1">
      <alignment vertical="center"/>
    </xf>
    <xf numFmtId="41" fontId="7" fillId="0" borderId="1" xfId="126" applyNumberFormat="1" applyFont="1" applyBorder="1">
      <alignment vertical="center"/>
    </xf>
    <xf numFmtId="41" fontId="7" fillId="0" borderId="4" xfId="126" applyNumberFormat="1" applyFont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177" fontId="27" fillId="36" borderId="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27" fillId="37" borderId="1" xfId="0" applyNumberFormat="1" applyFont="1" applyFill="1" applyBorder="1" applyAlignment="1">
      <alignment horizontal="center" vertical="center"/>
    </xf>
    <xf numFmtId="0" fontId="27" fillId="33" borderId="1" xfId="0" applyFont="1" applyFill="1" applyBorder="1" applyAlignment="1">
      <alignment horizontal="center" vertical="center"/>
    </xf>
    <xf numFmtId="41" fontId="2" fillId="35" borderId="1" xfId="0" applyNumberFormat="1" applyFont="1" applyFill="1" applyBorder="1" applyAlignment="1">
      <alignment horizontal="right"/>
    </xf>
    <xf numFmtId="41" fontId="2" fillId="35" borderId="1" xfId="0" applyNumberFormat="1" applyFont="1" applyFill="1" applyBorder="1" applyAlignment="1">
      <alignment horizontal="right" vertical="center"/>
    </xf>
    <xf numFmtId="41" fontId="0" fillId="0" borderId="14" xfId="0" applyNumberFormat="1" applyBorder="1">
      <alignment vertical="center"/>
    </xf>
    <xf numFmtId="41" fontId="2" fillId="35" borderId="16" xfId="0" applyNumberFormat="1" applyFont="1" applyFill="1" applyBorder="1" applyAlignment="1">
      <alignment horizontal="right"/>
    </xf>
    <xf numFmtId="41" fontId="2" fillId="0" borderId="17" xfId="0" applyNumberFormat="1" applyFont="1" applyBorder="1" applyAlignment="1">
      <alignment horizontal="right"/>
    </xf>
    <xf numFmtId="41" fontId="2" fillId="35" borderId="17" xfId="0" applyNumberFormat="1" applyFont="1" applyFill="1" applyBorder="1" applyAlignment="1">
      <alignment horizontal="right"/>
    </xf>
    <xf numFmtId="0" fontId="2" fillId="0" borderId="18" xfId="0" applyFont="1" applyBorder="1" applyAlignment="1">
      <alignment horizontal="center" vertical="center"/>
    </xf>
    <xf numFmtId="41" fontId="0" fillId="0" borderId="1" xfId="0" applyNumberFormat="1" applyBorder="1">
      <alignment vertical="center"/>
    </xf>
    <xf numFmtId="41" fontId="0" fillId="0" borderId="17" xfId="0" applyNumberFormat="1" applyBorder="1">
      <alignment vertical="center"/>
    </xf>
    <xf numFmtId="41" fontId="0" fillId="0" borderId="16" xfId="0" applyNumberFormat="1" applyBorder="1">
      <alignment vertical="center"/>
    </xf>
    <xf numFmtId="0" fontId="2" fillId="0" borderId="20" xfId="0" applyFont="1" applyBorder="1" applyAlignment="1">
      <alignment horizontal="center" vertical="center"/>
    </xf>
    <xf numFmtId="0" fontId="27" fillId="37" borderId="12" xfId="0" applyFont="1" applyFill="1" applyBorder="1" applyAlignment="1">
      <alignment horizontal="center" vertical="center"/>
    </xf>
    <xf numFmtId="41" fontId="0" fillId="0" borderId="21" xfId="0" applyNumberFormat="1" applyBorder="1">
      <alignment vertical="center"/>
    </xf>
    <xf numFmtId="41" fontId="2" fillId="0" borderId="16" xfId="0" applyNumberFormat="1" applyFont="1" applyBorder="1" applyAlignment="1">
      <alignment horizontal="right"/>
    </xf>
    <xf numFmtId="177" fontId="2" fillId="35" borderId="1" xfId="0" applyNumberFormat="1" applyFont="1" applyFill="1" applyBorder="1" applyAlignment="1">
      <alignment horizontal="right"/>
    </xf>
    <xf numFmtId="177" fontId="2" fillId="0" borderId="17" xfId="178" applyNumberFormat="1" applyFont="1" applyBorder="1" applyAlignment="1">
      <alignment horizontal="right"/>
    </xf>
    <xf numFmtId="177" fontId="2" fillId="35" borderId="17" xfId="0" applyNumberFormat="1" applyFont="1" applyFill="1" applyBorder="1" applyAlignment="1">
      <alignment horizontal="right"/>
    </xf>
    <xf numFmtId="177" fontId="2" fillId="0" borderId="17" xfId="0" applyNumberFormat="1" applyFont="1" applyBorder="1" applyAlignment="1">
      <alignment horizontal="right"/>
    </xf>
    <xf numFmtId="177" fontId="2" fillId="0" borderId="22" xfId="178" applyNumberFormat="1" applyFont="1" applyBorder="1" applyAlignment="1">
      <alignment horizontal="right"/>
    </xf>
    <xf numFmtId="177" fontId="2" fillId="35" borderId="22" xfId="0" applyNumberFormat="1" applyFont="1" applyFill="1" applyBorder="1" applyAlignment="1">
      <alignment horizontal="right"/>
    </xf>
    <xf numFmtId="177" fontId="2" fillId="0" borderId="22" xfId="0" applyNumberFormat="1" applyFont="1" applyBorder="1" applyAlignment="1">
      <alignment horizontal="right"/>
    </xf>
    <xf numFmtId="177" fontId="2" fillId="0" borderId="16" xfId="178" applyNumberFormat="1" applyFont="1" applyBorder="1" applyAlignment="1">
      <alignment horizontal="right"/>
    </xf>
    <xf numFmtId="177" fontId="2" fillId="35" borderId="16" xfId="0" applyNumberFormat="1" applyFont="1" applyFill="1" applyBorder="1" applyAlignment="1">
      <alignment horizontal="right"/>
    </xf>
    <xf numFmtId="177" fontId="2" fillId="0" borderId="16" xfId="0" applyNumberFormat="1" applyFont="1" applyBorder="1" applyAlignment="1">
      <alignment horizontal="right"/>
    </xf>
    <xf numFmtId="177" fontId="2" fillId="35" borderId="23" xfId="0" applyNumberFormat="1" applyFont="1" applyFill="1" applyBorder="1" applyAlignment="1">
      <alignment horizontal="right"/>
    </xf>
    <xf numFmtId="0" fontId="0" fillId="0" borderId="4" xfId="0" applyBorder="1">
      <alignment vertical="center"/>
    </xf>
    <xf numFmtId="0" fontId="0" fillId="0" borderId="21" xfId="0" applyBorder="1">
      <alignment vertical="center"/>
    </xf>
    <xf numFmtId="0" fontId="0" fillId="0" borderId="14" xfId="0" applyBorder="1">
      <alignment vertical="center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177" fontId="0" fillId="0" borderId="8" xfId="0" applyNumberFormat="1" applyBorder="1">
      <alignment vertical="center"/>
    </xf>
    <xf numFmtId="177" fontId="2" fillId="35" borderId="3" xfId="0" applyNumberFormat="1" applyFont="1" applyFill="1" applyBorder="1" applyAlignment="1">
      <alignment horizontal="right"/>
    </xf>
    <xf numFmtId="177" fontId="2" fillId="35" borderId="28" xfId="0" applyNumberFormat="1" applyFont="1" applyFill="1" applyBorder="1" applyAlignment="1">
      <alignment horizontal="right"/>
    </xf>
    <xf numFmtId="177" fontId="2" fillId="35" borderId="29" xfId="0" applyNumberFormat="1" applyFont="1" applyFill="1" applyBorder="1" applyAlignment="1">
      <alignment horizontal="right"/>
    </xf>
    <xf numFmtId="177" fontId="2" fillId="35" borderId="30" xfId="0" applyNumberFormat="1" applyFont="1" applyFill="1" applyBorder="1" applyAlignment="1">
      <alignment horizontal="right"/>
    </xf>
    <xf numFmtId="177" fontId="2" fillId="35" borderId="31" xfId="0" applyNumberFormat="1" applyFont="1" applyFill="1" applyBorder="1" applyAlignment="1">
      <alignment horizontal="right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0" fillId="0" borderId="17" xfId="0" applyNumberFormat="1" applyBorder="1">
      <alignment vertical="center"/>
    </xf>
    <xf numFmtId="177" fontId="2" fillId="0" borderId="22" xfId="0" applyNumberFormat="1" applyFont="1" applyFill="1" applyBorder="1" applyAlignment="1">
      <alignment horizontal="right"/>
    </xf>
    <xf numFmtId="177" fontId="7" fillId="0" borderId="22" xfId="126" applyNumberFormat="1" applyFont="1" applyFill="1" applyBorder="1">
      <alignment vertical="center"/>
    </xf>
    <xf numFmtId="177" fontId="0" fillId="0" borderId="16" xfId="0" applyNumberFormat="1" applyBorder="1">
      <alignment vertical="center"/>
    </xf>
    <xf numFmtId="0" fontId="2" fillId="0" borderId="33" xfId="0" applyFont="1" applyBorder="1" applyAlignment="1">
      <alignment horizontal="center" vertical="center"/>
    </xf>
    <xf numFmtId="177" fontId="2" fillId="0" borderId="23" xfId="0" applyNumberFormat="1" applyFont="1" applyFill="1" applyBorder="1" applyAlignment="1">
      <alignment horizontal="right"/>
    </xf>
    <xf numFmtId="177" fontId="2" fillId="0" borderId="23" xfId="178" applyNumberFormat="1" applyFont="1" applyFill="1" applyBorder="1" applyAlignment="1">
      <alignment horizontal="right"/>
    </xf>
    <xf numFmtId="177" fontId="0" fillId="0" borderId="23" xfId="0" applyNumberFormat="1" applyFill="1" applyBorder="1">
      <alignment vertical="center"/>
    </xf>
    <xf numFmtId="41" fontId="7" fillId="0" borderId="27" xfId="126" applyNumberFormat="1" applyFont="1" applyBorder="1">
      <alignment vertical="center"/>
    </xf>
    <xf numFmtId="41" fontId="2" fillId="0" borderId="22" xfId="0" applyNumberFormat="1" applyFont="1" applyBorder="1" applyAlignment="1">
      <alignment horizontal="right"/>
    </xf>
    <xf numFmtId="41" fontId="7" fillId="0" borderId="22" xfId="126" applyNumberFormat="1" applyFont="1" applyBorder="1">
      <alignment vertical="center"/>
    </xf>
    <xf numFmtId="41" fontId="2" fillId="0" borderId="1" xfId="0" applyNumberFormat="1" applyFont="1" applyFill="1" applyBorder="1" applyAlignment="1">
      <alignment horizontal="right"/>
    </xf>
    <xf numFmtId="177" fontId="2" fillId="35" borderId="12" xfId="0" applyNumberFormat="1" applyFont="1" applyFill="1" applyBorder="1" applyAlignment="1">
      <alignment horizontal="right"/>
    </xf>
    <xf numFmtId="0" fontId="8" fillId="0" borderId="0" xfId="0" applyFont="1" applyFill="1">
      <alignment vertical="center"/>
    </xf>
    <xf numFmtId="0" fontId="8" fillId="0" borderId="0" xfId="0" applyFont="1">
      <alignment vertical="center"/>
    </xf>
    <xf numFmtId="0" fontId="0" fillId="0" borderId="0" xfId="0">
      <alignment vertical="center"/>
    </xf>
    <xf numFmtId="0" fontId="28" fillId="0" borderId="0" xfId="0" applyFont="1">
      <alignment vertical="center"/>
    </xf>
    <xf numFmtId="0" fontId="0" fillId="0" borderId="20" xfId="0" applyBorder="1" applyAlignment="1">
      <alignment horizontal="center" vertical="center"/>
    </xf>
    <xf numFmtId="177" fontId="2" fillId="35" borderId="19" xfId="0" applyNumberFormat="1" applyFont="1" applyFill="1" applyBorder="1" applyAlignment="1">
      <alignment horizontal="right"/>
    </xf>
    <xf numFmtId="0" fontId="2" fillId="0" borderId="20" xfId="0" applyNumberFormat="1" applyFont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29" fillId="0" borderId="0" xfId="0" applyFont="1">
      <alignment vertical="center"/>
    </xf>
    <xf numFmtId="0" fontId="29" fillId="0" borderId="0" xfId="0" applyFont="1" applyFill="1">
      <alignment vertical="center"/>
    </xf>
    <xf numFmtId="0" fontId="2" fillId="0" borderId="66" xfId="0" applyFont="1" applyBorder="1" applyAlignment="1">
      <alignment horizontal="center" vertical="center"/>
    </xf>
    <xf numFmtId="177" fontId="29" fillId="0" borderId="0" xfId="0" applyNumberFormat="1" applyFont="1">
      <alignment vertical="center"/>
    </xf>
    <xf numFmtId="177" fontId="27" fillId="33" borderId="1" xfId="0" applyNumberFormat="1" applyFont="1" applyFill="1" applyBorder="1" applyAlignment="1">
      <alignment horizontal="center" vertical="center"/>
    </xf>
    <xf numFmtId="177" fontId="27" fillId="34" borderId="1" xfId="0" applyNumberFormat="1" applyFont="1" applyFill="1" applyBorder="1" applyAlignment="1">
      <alignment horizontal="center" vertical="center"/>
    </xf>
    <xf numFmtId="177" fontId="27" fillId="33" borderId="12" xfId="0" applyNumberFormat="1" applyFont="1" applyFill="1" applyBorder="1" applyAlignment="1">
      <alignment horizontal="center" vertical="center"/>
    </xf>
    <xf numFmtId="177" fontId="27" fillId="34" borderId="4" xfId="0" applyNumberFormat="1" applyFont="1" applyFill="1" applyBorder="1" applyAlignment="1">
      <alignment horizontal="center" vertical="center"/>
    </xf>
    <xf numFmtId="177" fontId="27" fillId="33" borderId="3" xfId="0" applyNumberFormat="1" applyFont="1" applyFill="1" applyBorder="1" applyAlignment="1">
      <alignment horizontal="center" vertical="center"/>
    </xf>
    <xf numFmtId="177" fontId="29" fillId="0" borderId="1" xfId="0" applyNumberFormat="1" applyFont="1" applyBorder="1">
      <alignment vertical="center"/>
    </xf>
    <xf numFmtId="177" fontId="29" fillId="0" borderId="17" xfId="0" applyNumberFormat="1" applyFont="1" applyBorder="1">
      <alignment vertical="center"/>
    </xf>
    <xf numFmtId="41" fontId="29" fillId="0" borderId="1" xfId="126" applyNumberFormat="1" applyFont="1" applyBorder="1">
      <alignment vertical="center"/>
    </xf>
    <xf numFmtId="41" fontId="29" fillId="0" borderId="4" xfId="126" applyNumberFormat="1" applyFont="1" applyBorder="1">
      <alignment vertical="center"/>
    </xf>
    <xf numFmtId="41" fontId="29" fillId="0" borderId="17" xfId="125" applyNumberFormat="1" applyFont="1" applyBorder="1">
      <alignment vertical="center"/>
    </xf>
    <xf numFmtId="41" fontId="29" fillId="0" borderId="1" xfId="125" applyNumberFormat="1" applyFont="1" applyBorder="1">
      <alignment vertical="center"/>
    </xf>
    <xf numFmtId="41" fontId="29" fillId="0" borderId="4" xfId="125" applyNumberFormat="1" applyFont="1" applyBorder="1">
      <alignment vertical="center"/>
    </xf>
    <xf numFmtId="41" fontId="29" fillId="35" borderId="1" xfId="125" applyNumberFormat="1" applyFont="1" applyFill="1" applyBorder="1">
      <alignment vertical="center"/>
    </xf>
    <xf numFmtId="41" fontId="29" fillId="0" borderId="21" xfId="125" applyNumberFormat="1" applyFont="1" applyBorder="1">
      <alignment vertical="center"/>
    </xf>
    <xf numFmtId="41" fontId="29" fillId="35" borderId="17" xfId="125" applyNumberFormat="1" applyFont="1" applyFill="1" applyBorder="1">
      <alignment vertical="center"/>
    </xf>
    <xf numFmtId="41" fontId="29" fillId="0" borderId="8" xfId="125" applyNumberFormat="1" applyFont="1" applyBorder="1">
      <alignment vertical="center"/>
    </xf>
    <xf numFmtId="41" fontId="29" fillId="0" borderId="9" xfId="125" applyNumberFormat="1" applyFont="1" applyBorder="1">
      <alignment vertical="center"/>
    </xf>
    <xf numFmtId="41" fontId="29" fillId="35" borderId="8" xfId="125" applyNumberFormat="1" applyFont="1" applyFill="1" applyBorder="1">
      <alignment vertical="center"/>
    </xf>
    <xf numFmtId="41" fontId="2" fillId="0" borderId="8" xfId="0" applyNumberFormat="1" applyFont="1" applyBorder="1" applyAlignment="1">
      <alignment horizontal="right"/>
    </xf>
    <xf numFmtId="41" fontId="2" fillId="35" borderId="8" xfId="0" applyNumberFormat="1" applyFont="1" applyFill="1" applyBorder="1" applyAlignment="1">
      <alignment horizontal="right"/>
    </xf>
    <xf numFmtId="177" fontId="2" fillId="0" borderId="8" xfId="178" applyNumberFormat="1" applyFont="1" applyBorder="1" applyAlignment="1">
      <alignment horizontal="right"/>
    </xf>
    <xf numFmtId="177" fontId="2" fillId="0" borderId="8" xfId="0" applyNumberFormat="1" applyFont="1" applyBorder="1" applyAlignment="1">
      <alignment horizontal="right"/>
    </xf>
    <xf numFmtId="177" fontId="29" fillId="0" borderId="1" xfId="126" applyNumberFormat="1" applyFont="1" applyFill="1" applyBorder="1">
      <alignment vertical="center"/>
    </xf>
    <xf numFmtId="0" fontId="29" fillId="0" borderId="4" xfId="0" applyFont="1" applyBorder="1">
      <alignment vertical="center"/>
    </xf>
    <xf numFmtId="177" fontId="29" fillId="0" borderId="1" xfId="126" applyNumberFormat="1" applyFont="1" applyBorder="1">
      <alignment vertical="center"/>
    </xf>
    <xf numFmtId="177" fontId="29" fillId="0" borderId="1" xfId="0" applyNumberFormat="1" applyFont="1" applyFill="1" applyBorder="1">
      <alignment vertical="center"/>
    </xf>
    <xf numFmtId="0" fontId="29" fillId="0" borderId="21" xfId="0" applyFont="1" applyBorder="1">
      <alignment vertical="center"/>
    </xf>
    <xf numFmtId="0" fontId="9" fillId="0" borderId="0" xfId="0" applyFont="1">
      <alignment vertical="center"/>
    </xf>
    <xf numFmtId="41" fontId="29" fillId="0" borderId="0" xfId="125" applyFont="1">
      <alignment vertical="center"/>
    </xf>
    <xf numFmtId="0" fontId="2" fillId="0" borderId="34" xfId="0" applyFont="1" applyFill="1" applyBorder="1" applyAlignment="1">
      <alignment horizontal="left" vertical="center"/>
    </xf>
    <xf numFmtId="0" fontId="31" fillId="0" borderId="0" xfId="0" applyFont="1" applyFill="1" applyAlignment="1">
      <alignment horizontal="left" vertical="center"/>
    </xf>
    <xf numFmtId="178" fontId="14" fillId="0" borderId="0" xfId="0" applyNumberFormat="1" applyFont="1" applyFill="1">
      <alignment vertical="center"/>
    </xf>
    <xf numFmtId="41" fontId="14" fillId="0" borderId="0" xfId="0" applyNumberFormat="1" applyFont="1" applyFill="1">
      <alignment vertical="center"/>
    </xf>
    <xf numFmtId="41" fontId="7" fillId="0" borderId="8" xfId="125" applyFont="1" applyBorder="1">
      <alignment vertical="center"/>
    </xf>
    <xf numFmtId="41" fontId="7" fillId="0" borderId="17" xfId="125" applyFont="1" applyBorder="1">
      <alignment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41" fontId="7" fillId="0" borderId="1" xfId="125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41" fontId="2" fillId="0" borderId="1" xfId="125" applyFont="1" applyBorder="1" applyAlignment="1">
      <alignment horizontal="right"/>
    </xf>
    <xf numFmtId="41" fontId="2" fillId="0" borderId="1" xfId="125" applyFont="1" applyFill="1" applyBorder="1" applyAlignment="1">
      <alignment horizontal="right"/>
    </xf>
    <xf numFmtId="41" fontId="2" fillId="0" borderId="1" xfId="125" applyFont="1" applyBorder="1" applyAlignment="1">
      <alignment horizontal="right" vertical="center"/>
    </xf>
    <xf numFmtId="41" fontId="2" fillId="0" borderId="51" xfId="125" applyFont="1" applyBorder="1" applyAlignment="1">
      <alignment horizontal="right" vertical="center"/>
    </xf>
    <xf numFmtId="0" fontId="33" fillId="0" borderId="0" xfId="0" applyFont="1">
      <alignment vertical="center"/>
    </xf>
    <xf numFmtId="41" fontId="29" fillId="0" borderId="1" xfId="125" applyFont="1" applyFill="1" applyBorder="1">
      <alignment vertical="center"/>
    </xf>
    <xf numFmtId="41" fontId="29" fillId="0" borderId="1" xfId="125" applyFont="1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7" fillId="33" borderId="55" xfId="0" applyFont="1" applyFill="1" applyBorder="1" applyAlignment="1">
      <alignment horizontal="center" vertical="center" wrapText="1"/>
    </xf>
    <xf numFmtId="0" fontId="27" fillId="33" borderId="2" xfId="0" applyFont="1" applyFill="1" applyBorder="1" applyAlignment="1">
      <alignment horizontal="center" vertical="center" wrapText="1"/>
    </xf>
    <xf numFmtId="41" fontId="27" fillId="33" borderId="2" xfId="125" applyFont="1" applyFill="1" applyBorder="1" applyAlignment="1">
      <alignment horizontal="center" vertical="center" wrapText="1"/>
    </xf>
    <xf numFmtId="41" fontId="27" fillId="33" borderId="75" xfId="125" applyFont="1" applyFill="1" applyBorder="1" applyAlignment="1">
      <alignment horizontal="center" vertical="center" wrapText="1"/>
    </xf>
    <xf numFmtId="0" fontId="34" fillId="0" borderId="0" xfId="0" applyFont="1">
      <alignment vertical="center"/>
    </xf>
    <xf numFmtId="0" fontId="29" fillId="0" borderId="0" xfId="0" applyFont="1" applyFill="1" applyAlignment="1">
      <alignment horizontal="left" vertical="center"/>
    </xf>
    <xf numFmtId="41" fontId="0" fillId="0" borderId="27" xfId="0" applyNumberFormat="1" applyBorder="1">
      <alignment vertical="center"/>
    </xf>
    <xf numFmtId="41" fontId="0" fillId="0" borderId="9" xfId="0" applyNumberFormat="1" applyBorder="1">
      <alignment vertical="center"/>
    </xf>
    <xf numFmtId="41" fontId="7" fillId="0" borderId="8" xfId="126" applyNumberFormat="1" applyFont="1" applyBorder="1">
      <alignment vertical="center"/>
    </xf>
    <xf numFmtId="41" fontId="7" fillId="0" borderId="9" xfId="126" applyNumberFormat="1" applyFont="1" applyBorder="1">
      <alignment vertical="center"/>
    </xf>
    <xf numFmtId="177" fontId="0" fillId="0" borderId="22" xfId="0" applyNumberFormat="1" applyBorder="1">
      <alignment vertical="center"/>
    </xf>
    <xf numFmtId="41" fontId="35" fillId="0" borderId="1" xfId="0" applyNumberFormat="1" applyFont="1" applyBorder="1" applyAlignment="1">
      <alignment horizontal="right"/>
    </xf>
    <xf numFmtId="41" fontId="35" fillId="0" borderId="8" xfId="0" applyNumberFormat="1" applyFont="1" applyBorder="1" applyAlignment="1">
      <alignment horizontal="right"/>
    </xf>
    <xf numFmtId="41" fontId="35" fillId="0" borderId="22" xfId="0" applyNumberFormat="1" applyFont="1" applyBorder="1" applyAlignment="1">
      <alignment horizontal="right"/>
    </xf>
    <xf numFmtId="0" fontId="0" fillId="0" borderId="0" xfId="0" applyFont="1" applyFill="1" applyAlignment="1">
      <alignment horizontal="left" vertical="center"/>
    </xf>
    <xf numFmtId="41" fontId="35" fillId="38" borderId="12" xfId="0" applyNumberFormat="1" applyFont="1" applyFill="1" applyBorder="1" applyAlignment="1">
      <alignment horizontal="right" vertical="center"/>
    </xf>
    <xf numFmtId="41" fontId="35" fillId="38" borderId="12" xfId="0" applyNumberFormat="1" applyFont="1" applyFill="1" applyBorder="1" applyAlignment="1">
      <alignment horizontal="right"/>
    </xf>
    <xf numFmtId="41" fontId="36" fillId="0" borderId="1" xfId="126" applyNumberFormat="1" applyFont="1" applyBorder="1">
      <alignment vertical="center"/>
    </xf>
    <xf numFmtId="41" fontId="36" fillId="38" borderId="12" xfId="125" applyNumberFormat="1" applyFont="1" applyFill="1" applyBorder="1">
      <alignment vertical="center"/>
    </xf>
    <xf numFmtId="41" fontId="36" fillId="0" borderId="1" xfId="125" applyNumberFormat="1" applyFont="1" applyBorder="1">
      <alignment vertical="center"/>
    </xf>
    <xf numFmtId="41" fontId="36" fillId="38" borderId="13" xfId="125" applyNumberFormat="1" applyFont="1" applyFill="1" applyBorder="1">
      <alignment vertical="center"/>
    </xf>
    <xf numFmtId="41" fontId="36" fillId="0" borderId="8" xfId="125" applyNumberFormat="1" applyFont="1" applyBorder="1">
      <alignment vertical="center"/>
    </xf>
    <xf numFmtId="41" fontId="35" fillId="38" borderId="26" xfId="0" applyNumberFormat="1" applyFont="1" applyFill="1" applyBorder="1" applyAlignment="1">
      <alignment horizontal="right" vertical="center"/>
    </xf>
    <xf numFmtId="41" fontId="0" fillId="0" borderId="22" xfId="0" applyNumberFormat="1" applyBorder="1">
      <alignment vertical="center"/>
    </xf>
    <xf numFmtId="41" fontId="2" fillId="35" borderId="22" xfId="0" applyNumberFormat="1" applyFont="1" applyFill="1" applyBorder="1" applyAlignment="1">
      <alignment horizontal="right" vertical="center"/>
    </xf>
    <xf numFmtId="41" fontId="35" fillId="38" borderId="13" xfId="0" applyNumberFormat="1" applyFont="1" applyFill="1" applyBorder="1" applyAlignment="1">
      <alignment horizontal="right" vertical="center"/>
    </xf>
    <xf numFmtId="41" fontId="0" fillId="0" borderId="8" xfId="0" applyNumberFormat="1" applyBorder="1">
      <alignment vertical="center"/>
    </xf>
    <xf numFmtId="41" fontId="2" fillId="35" borderId="8" xfId="0" applyNumberFormat="1" applyFont="1" applyFill="1" applyBorder="1" applyAlignment="1">
      <alignment horizontal="right" vertical="center"/>
    </xf>
    <xf numFmtId="41" fontId="35" fillId="38" borderId="26" xfId="0" applyNumberFormat="1" applyFont="1" applyFill="1" applyBorder="1" applyAlignment="1">
      <alignment horizontal="right"/>
    </xf>
    <xf numFmtId="41" fontId="2" fillId="35" borderId="22" xfId="0" applyNumberFormat="1" applyFont="1" applyFill="1" applyBorder="1" applyAlignment="1">
      <alignment horizontal="right"/>
    </xf>
    <xf numFmtId="41" fontId="35" fillId="38" borderId="13" xfId="0" applyNumberFormat="1" applyFont="1" applyFill="1" applyBorder="1" applyAlignment="1">
      <alignment horizontal="right"/>
    </xf>
    <xf numFmtId="41" fontId="0" fillId="0" borderId="8" xfId="0" applyNumberFormat="1" applyFont="1" applyBorder="1">
      <alignment vertical="center"/>
    </xf>
    <xf numFmtId="41" fontId="0" fillId="0" borderId="9" xfId="0" applyNumberFormat="1" applyFont="1" applyBorder="1">
      <alignment vertical="center"/>
    </xf>
    <xf numFmtId="41" fontId="36" fillId="0" borderId="22" xfId="126" applyNumberFormat="1" applyFont="1" applyBorder="1">
      <alignment vertical="center"/>
    </xf>
    <xf numFmtId="41" fontId="36" fillId="0" borderId="8" xfId="126" applyNumberFormat="1" applyFont="1" applyBorder="1">
      <alignment vertical="center"/>
    </xf>
    <xf numFmtId="41" fontId="29" fillId="0" borderId="22" xfId="126" applyNumberFormat="1" applyFont="1" applyBorder="1">
      <alignment vertical="center"/>
    </xf>
    <xf numFmtId="41" fontId="29" fillId="0" borderId="27" xfId="126" applyNumberFormat="1" applyFont="1" applyBorder="1">
      <alignment vertical="center"/>
    </xf>
    <xf numFmtId="41" fontId="36" fillId="0" borderId="1" xfId="0" applyNumberFormat="1" applyFont="1" applyBorder="1">
      <alignment vertical="center"/>
    </xf>
    <xf numFmtId="41" fontId="35" fillId="38" borderId="19" xfId="0" applyNumberFormat="1" applyFont="1" applyFill="1" applyBorder="1" applyAlignment="1">
      <alignment horizontal="right"/>
    </xf>
    <xf numFmtId="41" fontId="35" fillId="0" borderId="17" xfId="0" applyNumberFormat="1" applyFont="1" applyBorder="1" applyAlignment="1">
      <alignment horizontal="right"/>
    </xf>
    <xf numFmtId="41" fontId="36" fillId="0" borderId="17" xfId="0" applyNumberFormat="1" applyFont="1" applyBorder="1">
      <alignment vertical="center"/>
    </xf>
    <xf numFmtId="41" fontId="35" fillId="38" borderId="15" xfId="0" applyNumberFormat="1" applyFont="1" applyFill="1" applyBorder="1" applyAlignment="1">
      <alignment horizontal="right"/>
    </xf>
    <xf numFmtId="41" fontId="35" fillId="0" borderId="16" xfId="0" applyNumberFormat="1" applyFont="1" applyBorder="1" applyAlignment="1">
      <alignment horizontal="right"/>
    </xf>
    <xf numFmtId="41" fontId="36" fillId="0" borderId="16" xfId="0" applyNumberFormat="1" applyFont="1" applyBorder="1">
      <alignment vertical="center"/>
    </xf>
    <xf numFmtId="0" fontId="29" fillId="0" borderId="0" xfId="0" applyFont="1" applyAlignment="1">
      <alignment vertical="center"/>
    </xf>
    <xf numFmtId="177" fontId="35" fillId="35" borderId="12" xfId="178" applyNumberFormat="1" applyFont="1" applyFill="1" applyBorder="1" applyAlignment="1">
      <alignment horizontal="right"/>
    </xf>
    <xf numFmtId="177" fontId="35" fillId="0" borderId="1" xfId="178" applyNumberFormat="1" applyFont="1" applyBorder="1" applyAlignment="1">
      <alignment horizontal="right"/>
    </xf>
    <xf numFmtId="177" fontId="35" fillId="0" borderId="4" xfId="178" applyNumberFormat="1" applyFont="1" applyBorder="1" applyAlignment="1">
      <alignment horizontal="right"/>
    </xf>
    <xf numFmtId="177" fontId="35" fillId="35" borderId="19" xfId="178" applyNumberFormat="1" applyFont="1" applyFill="1" applyBorder="1" applyAlignment="1">
      <alignment horizontal="right"/>
    </xf>
    <xf numFmtId="177" fontId="35" fillId="0" borderId="17" xfId="178" applyNumberFormat="1" applyFont="1" applyBorder="1" applyAlignment="1">
      <alignment horizontal="right"/>
    </xf>
    <xf numFmtId="177" fontId="35" fillId="0" borderId="21" xfId="178" applyNumberFormat="1" applyFont="1" applyBorder="1" applyAlignment="1">
      <alignment horizontal="right"/>
    </xf>
    <xf numFmtId="177" fontId="35" fillId="35" borderId="15" xfId="178" applyNumberFormat="1" applyFont="1" applyFill="1" applyBorder="1" applyAlignment="1">
      <alignment horizontal="right"/>
    </xf>
    <xf numFmtId="177" fontId="35" fillId="0" borderId="16" xfId="178" applyNumberFormat="1" applyFont="1" applyBorder="1" applyAlignment="1">
      <alignment horizontal="right"/>
    </xf>
    <xf numFmtId="177" fontId="35" fillId="0" borderId="14" xfId="178" applyNumberFormat="1" applyFont="1" applyBorder="1" applyAlignment="1">
      <alignment horizontal="right"/>
    </xf>
    <xf numFmtId="177" fontId="35" fillId="0" borderId="1" xfId="178" applyNumberFormat="1" applyFont="1" applyFill="1" applyBorder="1" applyAlignment="1">
      <alignment horizontal="right"/>
    </xf>
    <xf numFmtId="177" fontId="35" fillId="0" borderId="4" xfId="178" applyNumberFormat="1" applyFont="1" applyFill="1" applyBorder="1" applyAlignment="1">
      <alignment horizontal="right"/>
    </xf>
    <xf numFmtId="177" fontId="35" fillId="35" borderId="24" xfId="178" applyNumberFormat="1" applyFont="1" applyFill="1" applyBorder="1" applyAlignment="1">
      <alignment horizontal="right"/>
    </xf>
    <xf numFmtId="177" fontId="35" fillId="0" borderId="23" xfId="178" applyNumberFormat="1" applyFont="1" applyBorder="1" applyAlignment="1">
      <alignment horizontal="right"/>
    </xf>
    <xf numFmtId="177" fontId="35" fillId="0" borderId="25" xfId="178" applyNumberFormat="1" applyFont="1" applyBorder="1" applyAlignment="1">
      <alignment horizontal="right"/>
    </xf>
    <xf numFmtId="177" fontId="35" fillId="35" borderId="26" xfId="178" applyNumberFormat="1" applyFont="1" applyFill="1" applyBorder="1" applyAlignment="1">
      <alignment horizontal="right"/>
    </xf>
    <xf numFmtId="177" fontId="35" fillId="0" borderId="22" xfId="178" applyNumberFormat="1" applyFont="1" applyBorder="1" applyAlignment="1">
      <alignment horizontal="right"/>
    </xf>
    <xf numFmtId="177" fontId="35" fillId="0" borderId="27" xfId="178" applyNumberFormat="1" applyFont="1" applyBorder="1" applyAlignment="1">
      <alignment horizontal="right"/>
    </xf>
    <xf numFmtId="180" fontId="35" fillId="35" borderId="51" xfId="178" applyNumberFormat="1" applyFont="1" applyFill="1" applyBorder="1" applyAlignment="1">
      <alignment horizontal="right"/>
    </xf>
    <xf numFmtId="180" fontId="35" fillId="35" borderId="1" xfId="178" applyNumberFormat="1" applyFont="1" applyFill="1" applyBorder="1" applyAlignment="1">
      <alignment horizontal="right"/>
    </xf>
    <xf numFmtId="178" fontId="36" fillId="35" borderId="1" xfId="0" applyNumberFormat="1" applyFont="1" applyFill="1" applyBorder="1">
      <alignment vertical="center"/>
    </xf>
    <xf numFmtId="178" fontId="36" fillId="35" borderId="17" xfId="0" applyNumberFormat="1" applyFont="1" applyFill="1" applyBorder="1">
      <alignment vertical="center"/>
    </xf>
    <xf numFmtId="178" fontId="36" fillId="35" borderId="8" xfId="0" applyNumberFormat="1" applyFont="1" applyFill="1" applyBorder="1">
      <alignment vertical="center"/>
    </xf>
    <xf numFmtId="180" fontId="35" fillId="35" borderId="52" xfId="178" applyNumberFormat="1" applyFont="1" applyFill="1" applyBorder="1" applyAlignment="1">
      <alignment horizontal="right"/>
    </xf>
    <xf numFmtId="180" fontId="35" fillId="35" borderId="4" xfId="178" applyNumberFormat="1" applyFont="1" applyFill="1" applyBorder="1" applyAlignment="1">
      <alignment horizontal="right"/>
    </xf>
    <xf numFmtId="178" fontId="36" fillId="35" borderId="4" xfId="0" applyNumberFormat="1" applyFont="1" applyFill="1" applyBorder="1">
      <alignment vertical="center"/>
    </xf>
    <xf numFmtId="178" fontId="36" fillId="35" borderId="21" xfId="0" applyNumberFormat="1" applyFont="1" applyFill="1" applyBorder="1">
      <alignment vertical="center"/>
    </xf>
    <xf numFmtId="178" fontId="36" fillId="35" borderId="9" xfId="0" applyNumberFormat="1" applyFont="1" applyFill="1" applyBorder="1">
      <alignment vertical="center"/>
    </xf>
    <xf numFmtId="41" fontId="35" fillId="0" borderId="51" xfId="125" applyFont="1" applyBorder="1" applyAlignment="1">
      <alignment horizontal="right"/>
    </xf>
    <xf numFmtId="41" fontId="35" fillId="0" borderId="1" xfId="125" applyFont="1" applyBorder="1" applyAlignment="1">
      <alignment horizontal="right"/>
    </xf>
    <xf numFmtId="41" fontId="35" fillId="0" borderId="1" xfId="125" applyFont="1" applyFill="1" applyBorder="1" applyAlignment="1">
      <alignment horizontal="right"/>
    </xf>
    <xf numFmtId="41" fontId="36" fillId="0" borderId="1" xfId="125" applyFont="1" applyBorder="1">
      <alignment vertical="center"/>
    </xf>
    <xf numFmtId="41" fontId="36" fillId="0" borderId="17" xfId="125" applyFont="1" applyBorder="1">
      <alignment vertical="center"/>
    </xf>
    <xf numFmtId="41" fontId="35" fillId="0" borderId="22" xfId="125" applyFont="1" applyBorder="1" applyAlignment="1">
      <alignment horizontal="right"/>
    </xf>
    <xf numFmtId="180" fontId="35" fillId="35" borderId="22" xfId="178" applyNumberFormat="1" applyFont="1" applyFill="1" applyBorder="1" applyAlignment="1">
      <alignment horizontal="right"/>
    </xf>
    <xf numFmtId="41" fontId="2" fillId="0" borderId="22" xfId="125" applyFont="1" applyBorder="1" applyAlignment="1">
      <alignment horizontal="right" vertical="center"/>
    </xf>
    <xf numFmtId="41" fontId="2" fillId="0" borderId="22" xfId="125" applyFont="1" applyFill="1" applyBorder="1" applyAlignment="1">
      <alignment horizontal="right"/>
    </xf>
    <xf numFmtId="180" fontId="35" fillId="35" borderId="27" xfId="178" applyNumberFormat="1" applyFont="1" applyFill="1" applyBorder="1" applyAlignment="1">
      <alignment horizontal="right"/>
    </xf>
    <xf numFmtId="0" fontId="2" fillId="0" borderId="75" xfId="0" applyNumberFormat="1" applyFont="1" applyBorder="1" applyAlignment="1">
      <alignment horizontal="center" vertical="center"/>
    </xf>
    <xf numFmtId="41" fontId="2" fillId="0" borderId="22" xfId="125" applyFont="1" applyBorder="1" applyAlignment="1">
      <alignment horizontal="right"/>
    </xf>
    <xf numFmtId="41" fontId="35" fillId="0" borderId="8" xfId="125" applyFont="1" applyBorder="1" applyAlignment="1">
      <alignment horizontal="right"/>
    </xf>
    <xf numFmtId="180" fontId="35" fillId="35" borderId="8" xfId="178" applyNumberFormat="1" applyFont="1" applyFill="1" applyBorder="1" applyAlignment="1">
      <alignment horizontal="right"/>
    </xf>
    <xf numFmtId="41" fontId="2" fillId="0" borderId="8" xfId="125" applyFont="1" applyBorder="1" applyAlignment="1">
      <alignment horizontal="right" vertical="center"/>
    </xf>
    <xf numFmtId="41" fontId="2" fillId="0" borderId="8" xfId="125" applyFont="1" applyFill="1" applyBorder="1" applyAlignment="1">
      <alignment horizontal="right"/>
    </xf>
    <xf numFmtId="177" fontId="2" fillId="0" borderId="8" xfId="0" applyNumberFormat="1" applyFont="1" applyFill="1" applyBorder="1" applyAlignment="1">
      <alignment horizontal="right"/>
    </xf>
    <xf numFmtId="180" fontId="35" fillId="35" borderId="9" xfId="178" applyNumberFormat="1" applyFont="1" applyFill="1" applyBorder="1" applyAlignment="1">
      <alignment horizontal="right"/>
    </xf>
    <xf numFmtId="0" fontId="2" fillId="0" borderId="13" xfId="0" applyNumberFormat="1" applyFont="1" applyBorder="1" applyAlignment="1">
      <alignment horizontal="center" vertical="center"/>
    </xf>
    <xf numFmtId="41" fontId="2" fillId="0" borderId="8" xfId="125" applyFont="1" applyBorder="1" applyAlignment="1">
      <alignment horizontal="right"/>
    </xf>
    <xf numFmtId="41" fontId="35" fillId="0" borderId="8" xfId="125" applyFont="1" applyFill="1" applyBorder="1" applyAlignment="1">
      <alignment horizontal="right"/>
    </xf>
    <xf numFmtId="41" fontId="36" fillId="0" borderId="8" xfId="125" applyFont="1" applyBorder="1">
      <alignment vertical="center"/>
    </xf>
    <xf numFmtId="0" fontId="38" fillId="0" borderId="0" xfId="0" applyFont="1">
      <alignment vertical="center"/>
    </xf>
    <xf numFmtId="177" fontId="38" fillId="0" borderId="0" xfId="0" applyNumberFormat="1" applyFont="1">
      <alignment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42" fillId="0" borderId="0" xfId="0" applyFont="1">
      <alignment vertical="center"/>
    </xf>
    <xf numFmtId="0" fontId="40" fillId="0" borderId="0" xfId="0" applyFont="1" applyFill="1">
      <alignment vertical="center"/>
    </xf>
    <xf numFmtId="0" fontId="43" fillId="33" borderId="12" xfId="0" applyFont="1" applyFill="1" applyBorder="1" applyAlignment="1">
      <alignment horizontal="center" vertical="center"/>
    </xf>
    <xf numFmtId="177" fontId="43" fillId="33" borderId="1" xfId="0" applyNumberFormat="1" applyFont="1" applyFill="1" applyBorder="1" applyAlignment="1">
      <alignment horizontal="center" vertical="center"/>
    </xf>
    <xf numFmtId="177" fontId="43" fillId="34" borderId="1" xfId="0" applyNumberFormat="1" applyFont="1" applyFill="1" applyBorder="1" applyAlignment="1">
      <alignment horizontal="center" vertical="center"/>
    </xf>
    <xf numFmtId="177" fontId="43" fillId="34" borderId="4" xfId="0" applyNumberFormat="1" applyFont="1" applyFill="1" applyBorder="1" applyAlignment="1">
      <alignment horizontal="center" vertical="center"/>
    </xf>
    <xf numFmtId="177" fontId="43" fillId="0" borderId="0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/>
    </xf>
    <xf numFmtId="41" fontId="45" fillId="35" borderId="12" xfId="0" applyNumberFormat="1" applyFont="1" applyFill="1" applyBorder="1" applyAlignment="1">
      <alignment horizontal="right" vertical="center"/>
    </xf>
    <xf numFmtId="41" fontId="45" fillId="0" borderId="1" xfId="0" applyNumberFormat="1" applyFont="1" applyBorder="1" applyAlignment="1">
      <alignment horizontal="right"/>
    </xf>
    <xf numFmtId="41" fontId="44" fillId="0" borderId="1" xfId="0" applyNumberFormat="1" applyFont="1" applyBorder="1" applyAlignment="1">
      <alignment horizontal="right"/>
    </xf>
    <xf numFmtId="41" fontId="38" fillId="0" borderId="4" xfId="0" applyNumberFormat="1" applyFont="1" applyBorder="1">
      <alignment vertical="center"/>
    </xf>
    <xf numFmtId="178" fontId="40" fillId="0" borderId="0" xfId="0" applyNumberFormat="1" applyFont="1" applyFill="1">
      <alignment vertical="center"/>
    </xf>
    <xf numFmtId="178" fontId="40" fillId="0" borderId="0" xfId="0" applyNumberFormat="1" applyFont="1">
      <alignment vertical="center"/>
    </xf>
    <xf numFmtId="0" fontId="44" fillId="0" borderId="6" xfId="0" applyFont="1" applyBorder="1" applyAlignment="1">
      <alignment horizontal="center" vertical="center"/>
    </xf>
    <xf numFmtId="41" fontId="45" fillId="35" borderId="12" xfId="0" applyNumberFormat="1" applyFont="1" applyFill="1" applyBorder="1" applyAlignment="1">
      <alignment horizontal="right"/>
    </xf>
    <xf numFmtId="0" fontId="44" fillId="0" borderId="66" xfId="0" applyFont="1" applyBorder="1" applyAlignment="1">
      <alignment horizontal="center" vertical="center"/>
    </xf>
    <xf numFmtId="41" fontId="45" fillId="35" borderId="13" xfId="0" applyNumberFormat="1" applyFont="1" applyFill="1" applyBorder="1" applyAlignment="1">
      <alignment horizontal="right"/>
    </xf>
    <xf numFmtId="41" fontId="45" fillId="0" borderId="8" xfId="0" applyNumberFormat="1" applyFont="1" applyBorder="1" applyAlignment="1">
      <alignment horizontal="right"/>
    </xf>
    <xf numFmtId="41" fontId="44" fillId="0" borderId="8" xfId="0" applyNumberFormat="1" applyFont="1" applyBorder="1" applyAlignment="1">
      <alignment horizontal="right"/>
    </xf>
    <xf numFmtId="41" fontId="38" fillId="0" borderId="9" xfId="0" applyNumberFormat="1" applyFont="1" applyBorder="1">
      <alignment vertical="center"/>
    </xf>
    <xf numFmtId="0" fontId="44" fillId="0" borderId="5" xfId="0" applyFont="1" applyBorder="1" applyAlignment="1">
      <alignment horizontal="center" vertical="center"/>
    </xf>
    <xf numFmtId="41" fontId="45" fillId="35" borderId="26" xfId="0" applyNumberFormat="1" applyFont="1" applyFill="1" applyBorder="1" applyAlignment="1">
      <alignment horizontal="right"/>
    </xf>
    <xf numFmtId="41" fontId="45" fillId="0" borderId="22" xfId="0" applyNumberFormat="1" applyFont="1" applyBorder="1" applyAlignment="1">
      <alignment horizontal="right"/>
    </xf>
    <xf numFmtId="41" fontId="44" fillId="0" borderId="22" xfId="0" applyNumberFormat="1" applyFont="1" applyBorder="1" applyAlignment="1">
      <alignment horizontal="right"/>
    </xf>
    <xf numFmtId="41" fontId="38" fillId="0" borderId="27" xfId="0" applyNumberFormat="1" applyFont="1" applyBorder="1">
      <alignment vertical="center"/>
    </xf>
    <xf numFmtId="0" fontId="39" fillId="0" borderId="0" xfId="0" applyFont="1" applyFill="1">
      <alignment vertical="center"/>
    </xf>
    <xf numFmtId="0" fontId="38" fillId="0" borderId="0" xfId="0" applyFont="1" applyFill="1">
      <alignment vertical="center"/>
    </xf>
    <xf numFmtId="41" fontId="38" fillId="0" borderId="1" xfId="126" applyNumberFormat="1" applyFont="1" applyBorder="1">
      <alignment vertical="center"/>
    </xf>
    <xf numFmtId="41" fontId="38" fillId="0" borderId="4" xfId="126" applyNumberFormat="1" applyFont="1" applyBorder="1">
      <alignment vertical="center"/>
    </xf>
    <xf numFmtId="0" fontId="44" fillId="40" borderId="6" xfId="0" applyFont="1" applyFill="1" applyBorder="1" applyAlignment="1">
      <alignment horizontal="center" vertical="center"/>
    </xf>
    <xf numFmtId="0" fontId="44" fillId="40" borderId="66" xfId="0" applyFont="1" applyFill="1" applyBorder="1" applyAlignment="1">
      <alignment horizontal="center" vertical="center"/>
    </xf>
    <xf numFmtId="41" fontId="38" fillId="0" borderId="8" xfId="126" applyNumberFormat="1" applyFont="1" applyBorder="1">
      <alignment vertical="center"/>
    </xf>
    <xf numFmtId="41" fontId="38" fillId="0" borderId="9" xfId="126" applyNumberFormat="1" applyFont="1" applyBorder="1">
      <alignment vertical="center"/>
    </xf>
    <xf numFmtId="0" fontId="44" fillId="40" borderId="5" xfId="0" applyFont="1" applyFill="1" applyBorder="1" applyAlignment="1">
      <alignment horizontal="center" vertical="center"/>
    </xf>
    <xf numFmtId="41" fontId="38" fillId="0" borderId="22" xfId="126" applyNumberFormat="1" applyFont="1" applyBorder="1">
      <alignment vertical="center"/>
    </xf>
    <xf numFmtId="41" fontId="38" fillId="0" borderId="27" xfId="126" applyNumberFormat="1" applyFont="1" applyBorder="1">
      <alignment vertical="center"/>
    </xf>
    <xf numFmtId="41" fontId="38" fillId="0" borderId="1" xfId="126" applyNumberFormat="1" applyFont="1" applyFill="1" applyBorder="1">
      <alignment vertical="center"/>
    </xf>
    <xf numFmtId="41" fontId="38" fillId="0" borderId="4" xfId="126" applyNumberFormat="1" applyFont="1" applyFill="1" applyBorder="1">
      <alignment vertical="center"/>
    </xf>
    <xf numFmtId="41" fontId="38" fillId="0" borderId="8" xfId="125" applyNumberFormat="1" applyFont="1" applyBorder="1">
      <alignment vertical="center"/>
    </xf>
    <xf numFmtId="0" fontId="38" fillId="40" borderId="5" xfId="0" applyFont="1" applyFill="1" applyBorder="1" applyAlignment="1">
      <alignment horizontal="center" vertical="center"/>
    </xf>
    <xf numFmtId="41" fontId="46" fillId="35" borderId="26" xfId="125" applyNumberFormat="1" applyFont="1" applyFill="1" applyBorder="1">
      <alignment vertical="center"/>
    </xf>
    <xf numFmtId="41" fontId="46" fillId="0" borderId="22" xfId="125" applyNumberFormat="1" applyFont="1" applyBorder="1">
      <alignment vertical="center"/>
    </xf>
    <xf numFmtId="41" fontId="38" fillId="0" borderId="22" xfId="125" applyNumberFormat="1" applyFont="1" applyBorder="1">
      <alignment vertical="center"/>
    </xf>
    <xf numFmtId="41" fontId="38" fillId="0" borderId="27" xfId="125" applyNumberFormat="1" applyFont="1" applyBorder="1">
      <alignment vertical="center"/>
    </xf>
    <xf numFmtId="176" fontId="45" fillId="35" borderId="12" xfId="178" applyNumberFormat="1" applyFont="1" applyFill="1" applyBorder="1" applyAlignment="1">
      <alignment horizontal="right"/>
    </xf>
    <xf numFmtId="176" fontId="45" fillId="0" borderId="22" xfId="178" applyNumberFormat="1" applyFont="1" applyBorder="1" applyAlignment="1">
      <alignment horizontal="right"/>
    </xf>
    <xf numFmtId="177" fontId="44" fillId="0" borderId="22" xfId="178" applyNumberFormat="1" applyFont="1" applyBorder="1" applyAlignment="1">
      <alignment horizontal="right"/>
    </xf>
    <xf numFmtId="177" fontId="44" fillId="0" borderId="22" xfId="0" applyNumberFormat="1" applyFont="1" applyBorder="1" applyAlignment="1">
      <alignment horizontal="right"/>
    </xf>
    <xf numFmtId="177" fontId="38" fillId="0" borderId="27" xfId="0" applyNumberFormat="1" applyFont="1" applyBorder="1">
      <alignment vertical="center"/>
    </xf>
    <xf numFmtId="176" fontId="45" fillId="0" borderId="1" xfId="178" applyNumberFormat="1" applyFont="1" applyBorder="1" applyAlignment="1">
      <alignment horizontal="right"/>
    </xf>
    <xf numFmtId="177" fontId="44" fillId="0" borderId="1" xfId="178" applyNumberFormat="1" applyFont="1" applyBorder="1" applyAlignment="1">
      <alignment horizontal="right"/>
    </xf>
    <xf numFmtId="177" fontId="44" fillId="0" borderId="1" xfId="0" applyNumberFormat="1" applyFont="1" applyBorder="1" applyAlignment="1">
      <alignment horizontal="right"/>
    </xf>
    <xf numFmtId="177" fontId="38" fillId="0" borderId="4" xfId="0" applyNumberFormat="1" applyFont="1" applyBorder="1">
      <alignment vertical="center"/>
    </xf>
    <xf numFmtId="177" fontId="39" fillId="0" borderId="4" xfId="0" applyNumberFormat="1" applyFont="1" applyBorder="1">
      <alignment vertical="center"/>
    </xf>
    <xf numFmtId="176" fontId="45" fillId="35" borderId="13" xfId="178" applyNumberFormat="1" applyFont="1" applyFill="1" applyBorder="1" applyAlignment="1">
      <alignment horizontal="right"/>
    </xf>
    <xf numFmtId="176" fontId="45" fillId="0" borderId="8" xfId="178" applyNumberFormat="1" applyFont="1" applyBorder="1" applyAlignment="1">
      <alignment horizontal="right"/>
    </xf>
    <xf numFmtId="177" fontId="44" fillId="0" borderId="8" xfId="178" applyNumberFormat="1" applyFont="1" applyBorder="1" applyAlignment="1">
      <alignment horizontal="right"/>
    </xf>
    <xf numFmtId="177" fontId="44" fillId="0" borderId="8" xfId="0" applyNumberFormat="1" applyFont="1" applyBorder="1" applyAlignment="1">
      <alignment horizontal="right"/>
    </xf>
    <xf numFmtId="177" fontId="38" fillId="0" borderId="9" xfId="0" applyNumberFormat="1" applyFont="1" applyBorder="1">
      <alignment vertical="center"/>
    </xf>
    <xf numFmtId="176" fontId="45" fillId="35" borderId="26" xfId="178" applyNumberFormat="1" applyFont="1" applyFill="1" applyBorder="1" applyAlignment="1">
      <alignment horizontal="right"/>
    </xf>
    <xf numFmtId="177" fontId="38" fillId="0" borderId="1" xfId="0" applyNumberFormat="1" applyFont="1" applyBorder="1">
      <alignment vertical="center"/>
    </xf>
    <xf numFmtId="0" fontId="44" fillId="0" borderId="65" xfId="0" applyNumberFormat="1" applyFont="1" applyBorder="1" applyAlignment="1">
      <alignment horizontal="center" vertical="center"/>
    </xf>
    <xf numFmtId="176" fontId="45" fillId="35" borderId="19" xfId="178" applyNumberFormat="1" applyFont="1" applyFill="1" applyBorder="1" applyAlignment="1">
      <alignment horizontal="right"/>
    </xf>
    <xf numFmtId="176" fontId="45" fillId="0" borderId="17" xfId="178" applyNumberFormat="1" applyFont="1" applyBorder="1" applyAlignment="1">
      <alignment horizontal="right"/>
    </xf>
    <xf numFmtId="177" fontId="38" fillId="0" borderId="17" xfId="0" applyNumberFormat="1" applyFont="1" applyBorder="1">
      <alignment vertical="center"/>
    </xf>
    <xf numFmtId="177" fontId="38" fillId="0" borderId="21" xfId="0" applyNumberFormat="1" applyFont="1" applyBorder="1">
      <alignment vertical="center"/>
    </xf>
    <xf numFmtId="0" fontId="44" fillId="0" borderId="66" xfId="0" applyNumberFormat="1" applyFont="1" applyBorder="1" applyAlignment="1">
      <alignment horizontal="center" vertical="center"/>
    </xf>
    <xf numFmtId="177" fontId="38" fillId="0" borderId="8" xfId="0" applyNumberFormat="1" applyFont="1" applyBorder="1">
      <alignment vertical="center"/>
    </xf>
    <xf numFmtId="0" fontId="39" fillId="0" borderId="0" xfId="0" applyFont="1" applyFill="1" applyAlignment="1">
      <alignment horizontal="left" vertical="center"/>
    </xf>
    <xf numFmtId="177" fontId="39" fillId="0" borderId="0" xfId="0" applyNumberFormat="1" applyFont="1">
      <alignment vertical="center"/>
    </xf>
    <xf numFmtId="177" fontId="42" fillId="0" borderId="0" xfId="0" applyNumberFormat="1" applyFont="1">
      <alignment vertical="center"/>
    </xf>
    <xf numFmtId="0" fontId="38" fillId="0" borderId="0" xfId="0" applyFont="1" applyFill="1" applyAlignment="1">
      <alignment horizontal="left" vertical="center"/>
    </xf>
    <xf numFmtId="0" fontId="44" fillId="0" borderId="6" xfId="0" applyNumberFormat="1" applyFont="1" applyBorder="1" applyAlignment="1">
      <alignment horizontal="center" vertical="center"/>
    </xf>
    <xf numFmtId="0" fontId="43" fillId="37" borderId="12" xfId="0" applyFont="1" applyFill="1" applyBorder="1" applyAlignment="1">
      <alignment horizontal="center" vertical="center"/>
    </xf>
    <xf numFmtId="177" fontId="43" fillId="37" borderId="1" xfId="0" applyNumberFormat="1" applyFont="1" applyFill="1" applyBorder="1" applyAlignment="1">
      <alignment horizontal="center" vertical="center"/>
    </xf>
    <xf numFmtId="177" fontId="43" fillId="36" borderId="1" xfId="0" applyNumberFormat="1" applyFont="1" applyFill="1" applyBorder="1" applyAlignment="1">
      <alignment horizontal="center" vertical="center"/>
    </xf>
    <xf numFmtId="177" fontId="43" fillId="36" borderId="4" xfId="0" applyNumberFormat="1" applyFont="1" applyFill="1" applyBorder="1" applyAlignment="1">
      <alignment horizontal="center" vertical="center"/>
    </xf>
    <xf numFmtId="0" fontId="43" fillId="33" borderId="3" xfId="0" applyFont="1" applyFill="1" applyBorder="1" applyAlignment="1">
      <alignment horizontal="center" vertical="center"/>
    </xf>
    <xf numFmtId="0" fontId="43" fillId="33" borderId="1" xfId="0" applyFont="1" applyFill="1" applyBorder="1" applyAlignment="1">
      <alignment horizontal="center" vertical="center"/>
    </xf>
    <xf numFmtId="41" fontId="45" fillId="38" borderId="12" xfId="0" applyNumberFormat="1" applyFont="1" applyFill="1" applyBorder="1" applyAlignment="1">
      <alignment horizontal="right" vertical="center"/>
    </xf>
    <xf numFmtId="41" fontId="46" fillId="0" borderId="4" xfId="0" applyNumberFormat="1" applyFont="1" applyBorder="1">
      <alignment vertical="center"/>
    </xf>
    <xf numFmtId="41" fontId="44" fillId="35" borderId="3" xfId="0" applyNumberFormat="1" applyFont="1" applyFill="1" applyBorder="1" applyAlignment="1">
      <alignment horizontal="right" vertical="center"/>
    </xf>
    <xf numFmtId="41" fontId="38" fillId="0" borderId="1" xfId="0" applyNumberFormat="1" applyFont="1" applyBorder="1">
      <alignment vertical="center"/>
    </xf>
    <xf numFmtId="41" fontId="44" fillId="35" borderId="1" xfId="0" applyNumberFormat="1" applyFont="1" applyFill="1" applyBorder="1" applyAlignment="1">
      <alignment horizontal="right" vertical="center"/>
    </xf>
    <xf numFmtId="0" fontId="44" fillId="0" borderId="66" xfId="0" applyFont="1" applyFill="1" applyBorder="1" applyAlignment="1">
      <alignment horizontal="center" vertical="center"/>
    </xf>
    <xf numFmtId="41" fontId="45" fillId="38" borderId="13" xfId="0" applyNumberFormat="1" applyFont="1" applyFill="1" applyBorder="1" applyAlignment="1">
      <alignment horizontal="right" vertical="center"/>
    </xf>
    <xf numFmtId="41" fontId="46" fillId="0" borderId="9" xfId="0" applyNumberFormat="1" applyFont="1" applyBorder="1">
      <alignment vertical="center"/>
    </xf>
    <xf numFmtId="41" fontId="44" fillId="35" borderId="7" xfId="0" applyNumberFormat="1" applyFont="1" applyFill="1" applyBorder="1" applyAlignment="1">
      <alignment horizontal="right" vertical="center"/>
    </xf>
    <xf numFmtId="41" fontId="38" fillId="0" borderId="8" xfId="0" applyNumberFormat="1" applyFont="1" applyBorder="1">
      <alignment vertical="center"/>
    </xf>
    <xf numFmtId="41" fontId="44" fillId="35" borderId="8" xfId="0" applyNumberFormat="1" applyFont="1" applyFill="1" applyBorder="1" applyAlignment="1">
      <alignment horizontal="right" vertical="center"/>
    </xf>
    <xf numFmtId="41" fontId="45" fillId="38" borderId="26" xfId="0" applyNumberFormat="1" applyFont="1" applyFill="1" applyBorder="1" applyAlignment="1">
      <alignment horizontal="right" vertical="center"/>
    </xf>
    <xf numFmtId="41" fontId="46" fillId="0" borderId="27" xfId="0" applyNumberFormat="1" applyFont="1" applyBorder="1">
      <alignment vertical="center"/>
    </xf>
    <xf numFmtId="41" fontId="44" fillId="35" borderId="31" xfId="0" applyNumberFormat="1" applyFont="1" applyFill="1" applyBorder="1" applyAlignment="1">
      <alignment horizontal="right" vertical="center"/>
    </xf>
    <xf numFmtId="41" fontId="38" fillId="0" borderId="22" xfId="0" applyNumberFormat="1" applyFont="1" applyBorder="1">
      <alignment vertical="center"/>
    </xf>
    <xf numFmtId="41" fontId="44" fillId="35" borderId="22" xfId="0" applyNumberFormat="1" applyFont="1" applyFill="1" applyBorder="1" applyAlignment="1">
      <alignment horizontal="right" vertical="center"/>
    </xf>
    <xf numFmtId="41" fontId="45" fillId="38" borderId="13" xfId="0" applyNumberFormat="1" applyFont="1" applyFill="1" applyBorder="1" applyAlignment="1">
      <alignment horizontal="right"/>
    </xf>
    <xf numFmtId="41" fontId="44" fillId="35" borderId="7" xfId="0" applyNumberFormat="1" applyFont="1" applyFill="1" applyBorder="1" applyAlignment="1">
      <alignment horizontal="right"/>
    </xf>
    <xf numFmtId="41" fontId="44" fillId="35" borderId="8" xfId="0" applyNumberFormat="1" applyFont="1" applyFill="1" applyBorder="1" applyAlignment="1">
      <alignment horizontal="right"/>
    </xf>
    <xf numFmtId="41" fontId="45" fillId="38" borderId="26" xfId="0" applyNumberFormat="1" applyFont="1" applyFill="1" applyBorder="1" applyAlignment="1">
      <alignment horizontal="right"/>
    </xf>
    <xf numFmtId="41" fontId="44" fillId="35" borderId="31" xfId="0" applyNumberFormat="1" applyFont="1" applyFill="1" applyBorder="1" applyAlignment="1">
      <alignment horizontal="right"/>
    </xf>
    <xf numFmtId="41" fontId="44" fillId="35" borderId="22" xfId="0" applyNumberFormat="1" applyFont="1" applyFill="1" applyBorder="1" applyAlignment="1">
      <alignment horizontal="right"/>
    </xf>
    <xf numFmtId="41" fontId="45" fillId="38" borderId="12" xfId="0" applyNumberFormat="1" applyFont="1" applyFill="1" applyBorder="1" applyAlignment="1">
      <alignment horizontal="right"/>
    </xf>
    <xf numFmtId="41" fontId="44" fillId="35" borderId="3" xfId="0" applyNumberFormat="1" applyFont="1" applyFill="1" applyBorder="1" applyAlignment="1">
      <alignment horizontal="right"/>
    </xf>
    <xf numFmtId="41" fontId="44" fillId="35" borderId="1" xfId="0" applyNumberFormat="1" applyFont="1" applyFill="1" applyBorder="1" applyAlignment="1">
      <alignment horizontal="right"/>
    </xf>
    <xf numFmtId="0" fontId="44" fillId="40" borderId="6" xfId="0" applyNumberFormat="1" applyFont="1" applyFill="1" applyBorder="1" applyAlignment="1">
      <alignment horizontal="center" vertical="center"/>
    </xf>
    <xf numFmtId="41" fontId="46" fillId="0" borderId="1" xfId="126" applyNumberFormat="1" applyFont="1" applyBorder="1">
      <alignment vertical="center"/>
    </xf>
    <xf numFmtId="41" fontId="46" fillId="0" borderId="4" xfId="126" applyNumberFormat="1" applyFont="1" applyBorder="1">
      <alignment vertical="center"/>
    </xf>
    <xf numFmtId="0" fontId="44" fillId="40" borderId="66" xfId="0" applyNumberFormat="1" applyFont="1" applyFill="1" applyBorder="1" applyAlignment="1">
      <alignment horizontal="center" vertical="center"/>
    </xf>
    <xf numFmtId="41" fontId="46" fillId="0" borderId="8" xfId="126" applyNumberFormat="1" applyFont="1" applyBorder="1">
      <alignment vertical="center"/>
    </xf>
    <xf numFmtId="41" fontId="46" fillId="0" borderId="9" xfId="126" applyNumberFormat="1" applyFont="1" applyBorder="1">
      <alignment vertical="center"/>
    </xf>
    <xf numFmtId="0" fontId="44" fillId="40" borderId="5" xfId="0" applyNumberFormat="1" applyFont="1" applyFill="1" applyBorder="1" applyAlignment="1">
      <alignment horizontal="center" vertical="center"/>
    </xf>
    <xf numFmtId="41" fontId="46" fillId="0" borderId="22" xfId="126" applyNumberFormat="1" applyFont="1" applyBorder="1">
      <alignment vertical="center"/>
    </xf>
    <xf numFmtId="41" fontId="46" fillId="0" borderId="27" xfId="126" applyNumberFormat="1" applyFont="1" applyBorder="1">
      <alignment vertical="center"/>
    </xf>
    <xf numFmtId="41" fontId="39" fillId="0" borderId="1" xfId="126" applyNumberFormat="1" applyFont="1" applyBorder="1">
      <alignment vertical="center"/>
    </xf>
    <xf numFmtId="41" fontId="39" fillId="0" borderId="4" xfId="126" applyNumberFormat="1" applyFont="1" applyBorder="1">
      <alignment vertical="center"/>
    </xf>
    <xf numFmtId="41" fontId="46" fillId="0" borderId="1" xfId="126" applyNumberFormat="1" applyFont="1" applyFill="1" applyBorder="1">
      <alignment vertical="center"/>
    </xf>
    <xf numFmtId="41" fontId="46" fillId="0" borderId="4" xfId="126" applyNumberFormat="1" applyFont="1" applyFill="1" applyBorder="1">
      <alignment vertical="center"/>
    </xf>
    <xf numFmtId="41" fontId="39" fillId="0" borderId="1" xfId="126" applyNumberFormat="1" applyFont="1" applyFill="1" applyBorder="1">
      <alignment vertical="center"/>
    </xf>
    <xf numFmtId="41" fontId="39" fillId="0" borderId="4" xfId="126" applyNumberFormat="1" applyFont="1" applyFill="1" applyBorder="1">
      <alignment vertical="center"/>
    </xf>
    <xf numFmtId="41" fontId="39" fillId="0" borderId="8" xfId="126" applyNumberFormat="1" applyFont="1" applyBorder="1">
      <alignment vertical="center"/>
    </xf>
    <xf numFmtId="41" fontId="39" fillId="0" borderId="9" xfId="126" applyNumberFormat="1" applyFont="1" applyBorder="1">
      <alignment vertical="center"/>
    </xf>
    <xf numFmtId="41" fontId="39" fillId="0" borderId="2" xfId="125" applyNumberFormat="1" applyFont="1" applyBorder="1">
      <alignment vertical="center"/>
    </xf>
    <xf numFmtId="41" fontId="39" fillId="0" borderId="22" xfId="126" applyNumberFormat="1" applyFont="1" applyBorder="1">
      <alignment vertical="center"/>
    </xf>
    <xf numFmtId="41" fontId="39" fillId="0" borderId="27" xfId="126" applyNumberFormat="1" applyFont="1" applyBorder="1">
      <alignment vertical="center"/>
    </xf>
    <xf numFmtId="41" fontId="39" fillId="0" borderId="17" xfId="125" applyNumberFormat="1" applyFont="1" applyBorder="1">
      <alignment vertical="center"/>
    </xf>
    <xf numFmtId="0" fontId="38" fillId="0" borderId="6" xfId="0" applyFont="1" applyBorder="1" applyAlignment="1">
      <alignment horizontal="center" vertical="center"/>
    </xf>
    <xf numFmtId="41" fontId="46" fillId="38" borderId="12" xfId="125" applyNumberFormat="1" applyFont="1" applyFill="1" applyBorder="1">
      <alignment vertical="center"/>
    </xf>
    <xf numFmtId="41" fontId="46" fillId="0" borderId="1" xfId="125" applyNumberFormat="1" applyFont="1" applyBorder="1">
      <alignment vertical="center"/>
    </xf>
    <xf numFmtId="41" fontId="46" fillId="0" borderId="4" xfId="125" applyNumberFormat="1" applyFont="1" applyBorder="1">
      <alignment vertical="center"/>
    </xf>
    <xf numFmtId="41" fontId="39" fillId="35" borderId="3" xfId="125" applyNumberFormat="1" applyFont="1" applyFill="1" applyBorder="1">
      <alignment vertical="center"/>
    </xf>
    <xf numFmtId="41" fontId="39" fillId="0" borderId="1" xfId="125" applyNumberFormat="1" applyFont="1" applyBorder="1">
      <alignment vertical="center"/>
    </xf>
    <xf numFmtId="41" fontId="39" fillId="35" borderId="1" xfId="125" applyNumberFormat="1" applyFont="1" applyFill="1" applyBorder="1">
      <alignment vertical="center"/>
    </xf>
    <xf numFmtId="41" fontId="39" fillId="0" borderId="4" xfId="125" applyNumberFormat="1" applyFont="1" applyBorder="1">
      <alignment vertical="center"/>
    </xf>
    <xf numFmtId="0" fontId="38" fillId="0" borderId="65" xfId="0" applyNumberFormat="1" applyFont="1" applyBorder="1" applyAlignment="1">
      <alignment horizontal="center" vertical="center"/>
    </xf>
    <xf numFmtId="41" fontId="46" fillId="38" borderId="19" xfId="125" applyNumberFormat="1" applyFont="1" applyFill="1" applyBorder="1">
      <alignment vertical="center"/>
    </xf>
    <xf numFmtId="41" fontId="46" fillId="0" borderId="17" xfId="125" applyNumberFormat="1" applyFont="1" applyBorder="1">
      <alignment vertical="center"/>
    </xf>
    <xf numFmtId="41" fontId="46" fillId="0" borderId="21" xfId="125" applyNumberFormat="1" applyFont="1" applyBorder="1">
      <alignment vertical="center"/>
    </xf>
    <xf numFmtId="41" fontId="39" fillId="35" borderId="28" xfId="125" applyNumberFormat="1" applyFont="1" applyFill="1" applyBorder="1">
      <alignment vertical="center"/>
    </xf>
    <xf numFmtId="41" fontId="39" fillId="35" borderId="17" xfId="125" applyNumberFormat="1" applyFont="1" applyFill="1" applyBorder="1">
      <alignment vertical="center"/>
    </xf>
    <xf numFmtId="41" fontId="39" fillId="0" borderId="21" xfId="125" applyNumberFormat="1" applyFont="1" applyBorder="1">
      <alignment vertical="center"/>
    </xf>
    <xf numFmtId="0" fontId="38" fillId="0" borderId="65" xfId="0" applyFont="1" applyBorder="1" applyAlignment="1">
      <alignment horizontal="center" vertical="center"/>
    </xf>
    <xf numFmtId="0" fontId="38" fillId="0" borderId="66" xfId="0" applyNumberFormat="1" applyFont="1" applyBorder="1" applyAlignment="1">
      <alignment horizontal="center" vertical="center"/>
    </xf>
    <xf numFmtId="41" fontId="46" fillId="0" borderId="8" xfId="125" applyNumberFormat="1" applyFont="1" applyBorder="1">
      <alignment vertical="center"/>
    </xf>
    <xf numFmtId="41" fontId="39" fillId="0" borderId="8" xfId="125" applyNumberFormat="1" applyFont="1" applyBorder="1">
      <alignment vertical="center"/>
    </xf>
    <xf numFmtId="41" fontId="39" fillId="35" borderId="8" xfId="125" applyNumberFormat="1" applyFont="1" applyFill="1" applyBorder="1">
      <alignment vertical="center"/>
    </xf>
    <xf numFmtId="41" fontId="39" fillId="0" borderId="9" xfId="125" applyNumberFormat="1" applyFont="1" applyBorder="1">
      <alignment vertical="center"/>
    </xf>
    <xf numFmtId="0" fontId="38" fillId="0" borderId="6" xfId="0" applyNumberFormat="1" applyFont="1" applyBorder="1" applyAlignment="1">
      <alignment horizontal="center" vertical="center"/>
    </xf>
    <xf numFmtId="177" fontId="41" fillId="0" borderId="0" xfId="0" applyNumberFormat="1" applyFont="1">
      <alignment vertical="center"/>
    </xf>
    <xf numFmtId="0" fontId="44" fillId="0" borderId="6" xfId="0" applyFont="1" applyFill="1" applyBorder="1" applyAlignment="1">
      <alignment horizontal="center" vertical="center"/>
    </xf>
    <xf numFmtId="0" fontId="44" fillId="0" borderId="32" xfId="0" applyFont="1" applyBorder="1" applyAlignment="1">
      <alignment horizontal="center" vertical="center"/>
    </xf>
    <xf numFmtId="41" fontId="45" fillId="35" borderId="24" xfId="0" applyNumberFormat="1" applyFont="1" applyFill="1" applyBorder="1" applyAlignment="1">
      <alignment horizontal="right"/>
    </xf>
    <xf numFmtId="41" fontId="45" fillId="0" borderId="23" xfId="0" applyNumberFormat="1" applyFont="1" applyBorder="1" applyAlignment="1">
      <alignment horizontal="right"/>
    </xf>
    <xf numFmtId="41" fontId="44" fillId="0" borderId="23" xfId="0" applyNumberFormat="1" applyFont="1" applyBorder="1" applyAlignment="1">
      <alignment horizontal="right"/>
    </xf>
    <xf numFmtId="41" fontId="38" fillId="0" borderId="23" xfId="126" applyNumberFormat="1" applyFont="1" applyBorder="1">
      <alignment vertical="center"/>
    </xf>
    <xf numFmtId="41" fontId="38" fillId="0" borderId="25" xfId="126" applyNumberFormat="1" applyFont="1" applyBorder="1">
      <alignment vertical="center"/>
    </xf>
    <xf numFmtId="177" fontId="39" fillId="0" borderId="1" xfId="0" applyNumberFormat="1" applyFont="1" applyBorder="1">
      <alignment vertical="center"/>
    </xf>
    <xf numFmtId="177" fontId="39" fillId="0" borderId="17" xfId="0" applyNumberFormat="1" applyFont="1" applyBorder="1">
      <alignment vertical="center"/>
    </xf>
    <xf numFmtId="177" fontId="39" fillId="0" borderId="21" xfId="0" applyNumberFormat="1" applyFont="1" applyBorder="1">
      <alignment vertical="center"/>
    </xf>
    <xf numFmtId="0" fontId="44" fillId="0" borderId="65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8" fillId="0" borderId="5" xfId="0" applyFont="1" applyBorder="1" applyAlignment="1">
      <alignment horizontal="center" vertical="center"/>
    </xf>
    <xf numFmtId="0" fontId="38" fillId="0" borderId="66" xfId="0" applyFont="1" applyBorder="1" applyAlignment="1">
      <alignment horizontal="center" vertical="center"/>
    </xf>
    <xf numFmtId="41" fontId="46" fillId="35" borderId="13" xfId="125" applyNumberFormat="1" applyFont="1" applyFill="1" applyBorder="1">
      <alignment vertical="center"/>
    </xf>
    <xf numFmtId="41" fontId="38" fillId="0" borderId="9" xfId="125" applyNumberFormat="1" applyFont="1" applyBorder="1">
      <alignment vertical="center"/>
    </xf>
    <xf numFmtId="177" fontId="39" fillId="0" borderId="27" xfId="0" applyNumberFormat="1" applyFont="1" applyBorder="1">
      <alignment vertical="center"/>
    </xf>
    <xf numFmtId="177" fontId="39" fillId="0" borderId="8" xfId="0" applyNumberFormat="1" applyFont="1" applyBorder="1">
      <alignment vertical="center"/>
    </xf>
    <xf numFmtId="177" fontId="39" fillId="0" borderId="9" xfId="0" applyNumberFormat="1" applyFont="1" applyBorder="1">
      <alignment vertical="center"/>
    </xf>
    <xf numFmtId="41" fontId="36" fillId="0" borderId="22" xfId="0" applyNumberFormat="1" applyFont="1" applyBorder="1">
      <alignment vertical="center"/>
    </xf>
    <xf numFmtId="0" fontId="2" fillId="0" borderId="79" xfId="0" applyFont="1" applyFill="1" applyBorder="1" applyAlignment="1">
      <alignment horizontal="center" vertical="center"/>
    </xf>
    <xf numFmtId="41" fontId="36" fillId="0" borderId="8" xfId="0" applyNumberFormat="1" applyFont="1" applyBorder="1">
      <alignment vertical="center"/>
    </xf>
    <xf numFmtId="0" fontId="2" fillId="0" borderId="79" xfId="0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177" fontId="35" fillId="35" borderId="13" xfId="178" applyNumberFormat="1" applyFont="1" applyFill="1" applyBorder="1" applyAlignment="1">
      <alignment horizontal="right"/>
    </xf>
    <xf numFmtId="177" fontId="35" fillId="0" borderId="8" xfId="178" applyNumberFormat="1" applyFont="1" applyBorder="1" applyAlignment="1">
      <alignment horizontal="right"/>
    </xf>
    <xf numFmtId="177" fontId="35" fillId="0" borderId="9" xfId="178" applyNumberFormat="1" applyFont="1" applyBorder="1" applyAlignment="1">
      <alignment horizontal="right"/>
    </xf>
    <xf numFmtId="177" fontId="2" fillId="35" borderId="7" xfId="0" applyNumberFormat="1" applyFont="1" applyFill="1" applyBorder="1" applyAlignment="1">
      <alignment horizontal="right"/>
    </xf>
    <xf numFmtId="177" fontId="2" fillId="35" borderId="8" xfId="0" applyNumberFormat="1" applyFont="1" applyFill="1" applyBorder="1" applyAlignment="1">
      <alignment horizontal="right"/>
    </xf>
    <xf numFmtId="0" fontId="0" fillId="0" borderId="9" xfId="0" applyBorder="1">
      <alignment vertical="center"/>
    </xf>
    <xf numFmtId="177" fontId="0" fillId="0" borderId="8" xfId="0" applyNumberFormat="1" applyFont="1" applyBorder="1">
      <alignment vertical="center"/>
    </xf>
    <xf numFmtId="177" fontId="0" fillId="0" borderId="8" xfId="0" applyNumberFormat="1" applyFont="1" applyFill="1" applyBorder="1">
      <alignment vertical="center"/>
    </xf>
    <xf numFmtId="177" fontId="35" fillId="0" borderId="22" xfId="178" applyNumberFormat="1" applyFont="1" applyFill="1" applyBorder="1" applyAlignment="1">
      <alignment horizontal="right"/>
    </xf>
    <xf numFmtId="177" fontId="35" fillId="0" borderId="27" xfId="178" applyNumberFormat="1" applyFont="1" applyFill="1" applyBorder="1" applyAlignment="1">
      <alignment horizontal="right"/>
    </xf>
    <xf numFmtId="177" fontId="2" fillId="0" borderId="22" xfId="178" applyNumberFormat="1" applyFont="1" applyFill="1" applyBorder="1" applyAlignment="1">
      <alignment horizontal="right"/>
    </xf>
    <xf numFmtId="177" fontId="0" fillId="0" borderId="22" xfId="0" applyNumberFormat="1" applyFill="1" applyBorder="1">
      <alignment vertical="center"/>
    </xf>
    <xf numFmtId="177" fontId="35" fillId="0" borderId="8" xfId="178" applyNumberFormat="1" applyFont="1" applyFill="1" applyBorder="1" applyAlignment="1">
      <alignment horizontal="right"/>
    </xf>
    <xf numFmtId="177" fontId="35" fillId="0" borderId="9" xfId="178" applyNumberFormat="1" applyFont="1" applyFill="1" applyBorder="1" applyAlignment="1">
      <alignment horizontal="right"/>
    </xf>
    <xf numFmtId="177" fontId="2" fillId="0" borderId="8" xfId="178" applyNumberFormat="1" applyFont="1" applyFill="1" applyBorder="1" applyAlignment="1">
      <alignment horizontal="right"/>
    </xf>
    <xf numFmtId="177" fontId="0" fillId="0" borderId="8" xfId="0" applyNumberFormat="1" applyFill="1" applyBorder="1">
      <alignment vertical="center"/>
    </xf>
    <xf numFmtId="177" fontId="7" fillId="0" borderId="8" xfId="126" applyNumberFormat="1" applyFont="1" applyFill="1" applyBorder="1">
      <alignment vertical="center"/>
    </xf>
    <xf numFmtId="177" fontId="29" fillId="0" borderId="22" xfId="126" applyNumberFormat="1" applyFont="1" applyFill="1" applyBorder="1">
      <alignment vertical="center"/>
    </xf>
    <xf numFmtId="0" fontId="29" fillId="0" borderId="27" xfId="0" applyFont="1" applyBorder="1">
      <alignment vertical="center"/>
    </xf>
    <xf numFmtId="177" fontId="29" fillId="0" borderId="8" xfId="126" applyNumberFormat="1" applyFont="1" applyFill="1" applyBorder="1">
      <alignment vertical="center"/>
    </xf>
    <xf numFmtId="0" fontId="29" fillId="0" borderId="9" xfId="0" applyFont="1" applyBorder="1">
      <alignment vertical="center"/>
    </xf>
    <xf numFmtId="177" fontId="29" fillId="0" borderId="8" xfId="0" applyNumberFormat="1" applyFont="1" applyBorder="1">
      <alignment vertical="center"/>
    </xf>
    <xf numFmtId="0" fontId="41" fillId="0" borderId="0" xfId="0" applyFont="1">
      <alignment vertical="center"/>
    </xf>
    <xf numFmtId="0" fontId="48" fillId="0" borderId="0" xfId="0" applyFont="1">
      <alignment vertical="center"/>
    </xf>
    <xf numFmtId="0" fontId="43" fillId="33" borderId="71" xfId="0" applyFont="1" applyFill="1" applyBorder="1" applyAlignment="1">
      <alignment horizontal="center" vertical="center"/>
    </xf>
    <xf numFmtId="0" fontId="43" fillId="33" borderId="70" xfId="0" applyFont="1" applyFill="1" applyBorder="1" applyAlignment="1">
      <alignment horizontal="center" vertical="center"/>
    </xf>
    <xf numFmtId="0" fontId="43" fillId="33" borderId="70" xfId="0" applyFont="1" applyFill="1" applyBorder="1" applyAlignment="1">
      <alignment horizontal="center" vertical="center" wrapText="1"/>
    </xf>
    <xf numFmtId="41" fontId="43" fillId="33" borderId="70" xfId="125" applyFont="1" applyFill="1" applyBorder="1" applyAlignment="1">
      <alignment horizontal="center" vertical="center"/>
    </xf>
    <xf numFmtId="0" fontId="43" fillId="33" borderId="69" xfId="0" applyFont="1" applyFill="1" applyBorder="1" applyAlignment="1">
      <alignment horizontal="center" vertical="center" wrapText="1"/>
    </xf>
    <xf numFmtId="0" fontId="44" fillId="0" borderId="50" xfId="0" applyFont="1" applyFill="1" applyBorder="1" applyAlignment="1">
      <alignment horizontal="center" vertical="center"/>
    </xf>
    <xf numFmtId="41" fontId="45" fillId="0" borderId="51" xfId="125" applyFont="1" applyBorder="1" applyAlignment="1">
      <alignment horizontal="right"/>
    </xf>
    <xf numFmtId="180" fontId="45" fillId="35" borderId="51" xfId="178" applyNumberFormat="1" applyFont="1" applyFill="1" applyBorder="1" applyAlignment="1">
      <alignment horizontal="right"/>
    </xf>
    <xf numFmtId="41" fontId="44" fillId="0" borderId="51" xfId="125" applyFont="1" applyBorder="1" applyAlignment="1">
      <alignment horizontal="right" vertical="center"/>
    </xf>
    <xf numFmtId="41" fontId="44" fillId="0" borderId="51" xfId="125" applyFont="1" applyFill="1" applyBorder="1" applyAlignment="1">
      <alignment horizontal="right"/>
    </xf>
    <xf numFmtId="177" fontId="44" fillId="0" borderId="51" xfId="0" applyNumberFormat="1" applyFont="1" applyFill="1" applyBorder="1" applyAlignment="1">
      <alignment horizontal="right"/>
    </xf>
    <xf numFmtId="180" fontId="45" fillId="35" borderId="52" xfId="178" applyNumberFormat="1" applyFont="1" applyFill="1" applyBorder="1" applyAlignment="1">
      <alignment horizontal="right"/>
    </xf>
    <xf numFmtId="41" fontId="47" fillId="0" borderId="0" xfId="0" applyNumberFormat="1" applyFont="1" applyFill="1">
      <alignment vertical="center"/>
    </xf>
    <xf numFmtId="178" fontId="47" fillId="0" borderId="0" xfId="0" applyNumberFormat="1" applyFont="1" applyFill="1">
      <alignment vertical="center"/>
    </xf>
    <xf numFmtId="0" fontId="47" fillId="0" borderId="0" xfId="0" applyFont="1" applyFill="1">
      <alignment vertical="center"/>
    </xf>
    <xf numFmtId="0" fontId="44" fillId="0" borderId="26" xfId="0" applyFont="1" applyFill="1" applyBorder="1" applyAlignment="1">
      <alignment horizontal="center" vertical="center"/>
    </xf>
    <xf numFmtId="41" fontId="45" fillId="0" borderId="1" xfId="125" applyFont="1" applyBorder="1" applyAlignment="1">
      <alignment horizontal="right"/>
    </xf>
    <xf numFmtId="180" fontId="45" fillId="35" borderId="1" xfId="178" applyNumberFormat="1" applyFont="1" applyFill="1" applyBorder="1" applyAlignment="1">
      <alignment horizontal="right"/>
    </xf>
    <xf numFmtId="41" fontId="44" fillId="0" borderId="1" xfId="125" applyFont="1" applyBorder="1" applyAlignment="1">
      <alignment horizontal="right" vertical="center"/>
    </xf>
    <xf numFmtId="41" fontId="44" fillId="0" borderId="1" xfId="125" applyFont="1" applyFill="1" applyBorder="1" applyAlignment="1">
      <alignment horizontal="right"/>
    </xf>
    <xf numFmtId="177" fontId="44" fillId="0" borderId="1" xfId="0" applyNumberFormat="1" applyFont="1" applyFill="1" applyBorder="1" applyAlignment="1">
      <alignment horizontal="right"/>
    </xf>
    <xf numFmtId="180" fontId="45" fillId="35" borderId="4" xfId="178" applyNumberFormat="1" applyFont="1" applyFill="1" applyBorder="1" applyAlignment="1">
      <alignment horizontal="right"/>
    </xf>
    <xf numFmtId="0" fontId="44" fillId="0" borderId="13" xfId="0" applyFont="1" applyFill="1" applyBorder="1" applyAlignment="1">
      <alignment horizontal="center" vertical="center"/>
    </xf>
    <xf numFmtId="41" fontId="45" fillId="0" borderId="8" xfId="125" applyFont="1" applyBorder="1" applyAlignment="1">
      <alignment horizontal="right"/>
    </xf>
    <xf numFmtId="180" fontId="45" fillId="35" borderId="8" xfId="178" applyNumberFormat="1" applyFont="1" applyFill="1" applyBorder="1" applyAlignment="1">
      <alignment horizontal="right"/>
    </xf>
    <xf numFmtId="41" fontId="44" fillId="0" borderId="8" xfId="125" applyFont="1" applyBorder="1" applyAlignment="1">
      <alignment horizontal="right" vertical="center"/>
    </xf>
    <xf numFmtId="41" fontId="44" fillId="0" borderId="8" xfId="125" applyFont="1" applyFill="1" applyBorder="1" applyAlignment="1">
      <alignment horizontal="right"/>
    </xf>
    <xf numFmtId="177" fontId="44" fillId="0" borderId="8" xfId="0" applyNumberFormat="1" applyFont="1" applyFill="1" applyBorder="1" applyAlignment="1">
      <alignment horizontal="right"/>
    </xf>
    <xf numFmtId="180" fontId="45" fillId="35" borderId="9" xfId="178" applyNumberFormat="1" applyFont="1" applyFill="1" applyBorder="1" applyAlignment="1">
      <alignment horizontal="right"/>
    </xf>
    <xf numFmtId="41" fontId="45" fillId="0" borderId="22" xfId="125" applyFont="1" applyBorder="1" applyAlignment="1">
      <alignment horizontal="right"/>
    </xf>
    <xf numFmtId="180" fontId="45" fillId="35" borderId="22" xfId="178" applyNumberFormat="1" applyFont="1" applyFill="1" applyBorder="1" applyAlignment="1">
      <alignment horizontal="right"/>
    </xf>
    <xf numFmtId="41" fontId="44" fillId="0" borderId="22" xfId="125" applyFont="1" applyBorder="1" applyAlignment="1">
      <alignment horizontal="right" vertical="center"/>
    </xf>
    <xf numFmtId="41" fontId="44" fillId="0" borderId="22" xfId="125" applyFont="1" applyFill="1" applyBorder="1" applyAlignment="1">
      <alignment horizontal="right"/>
    </xf>
    <xf numFmtId="177" fontId="44" fillId="0" borderId="22" xfId="0" applyNumberFormat="1" applyFont="1" applyFill="1" applyBorder="1" applyAlignment="1">
      <alignment horizontal="right"/>
    </xf>
    <xf numFmtId="180" fontId="45" fillId="35" borderId="27" xfId="178" applyNumberFormat="1" applyFont="1" applyFill="1" applyBorder="1" applyAlignment="1">
      <alignment horizontal="right"/>
    </xf>
    <xf numFmtId="0" fontId="44" fillId="0" borderId="19" xfId="0" applyNumberFormat="1" applyFont="1" applyBorder="1" applyAlignment="1">
      <alignment horizontal="center" vertical="center"/>
    </xf>
    <xf numFmtId="0" fontId="41" fillId="0" borderId="0" xfId="0" applyFont="1" applyFill="1">
      <alignment vertical="center"/>
    </xf>
    <xf numFmtId="0" fontId="44" fillId="0" borderId="13" xfId="0" applyNumberFormat="1" applyFont="1" applyBorder="1" applyAlignment="1">
      <alignment horizontal="center" vertical="center"/>
    </xf>
    <xf numFmtId="41" fontId="44" fillId="0" borderId="8" xfId="125" applyFont="1" applyBorder="1" applyAlignment="1">
      <alignment horizontal="right"/>
    </xf>
    <xf numFmtId="176" fontId="44" fillId="0" borderId="8" xfId="0" applyNumberFormat="1" applyFont="1" applyFill="1" applyBorder="1" applyAlignment="1">
      <alignment horizontal="right"/>
    </xf>
    <xf numFmtId="0" fontId="44" fillId="0" borderId="75" xfId="0" applyNumberFormat="1" applyFont="1" applyBorder="1" applyAlignment="1">
      <alignment horizontal="center" vertical="center"/>
    </xf>
    <xf numFmtId="41" fontId="44" fillId="0" borderId="22" xfId="125" applyFont="1" applyBorder="1" applyAlignment="1">
      <alignment horizontal="right"/>
    </xf>
    <xf numFmtId="176" fontId="44" fillId="0" borderId="22" xfId="0" applyNumberFormat="1" applyFont="1" applyFill="1" applyBorder="1" applyAlignment="1">
      <alignment horizontal="right"/>
    </xf>
    <xf numFmtId="41" fontId="44" fillId="0" borderId="1" xfId="125" applyFont="1" applyBorder="1" applyAlignment="1">
      <alignment horizontal="right"/>
    </xf>
    <xf numFmtId="176" fontId="44" fillId="0" borderId="1" xfId="0" applyNumberFormat="1" applyFont="1" applyFill="1" applyBorder="1" applyAlignment="1">
      <alignment horizontal="right"/>
    </xf>
    <xf numFmtId="176" fontId="44" fillId="0" borderId="1" xfId="0" applyNumberFormat="1" applyFont="1" applyBorder="1" applyAlignment="1">
      <alignment horizontal="right"/>
    </xf>
    <xf numFmtId="41" fontId="45" fillId="0" borderId="8" xfId="125" applyFont="1" applyFill="1" applyBorder="1" applyAlignment="1">
      <alignment horizontal="right"/>
    </xf>
    <xf numFmtId="176" fontId="44" fillId="0" borderId="8" xfId="0" applyNumberFormat="1" applyFont="1" applyBorder="1" applyAlignment="1">
      <alignment horizontal="right"/>
    </xf>
    <xf numFmtId="176" fontId="44" fillId="0" borderId="22" xfId="0" applyNumberFormat="1" applyFont="1" applyBorder="1" applyAlignment="1">
      <alignment horizontal="right"/>
    </xf>
    <xf numFmtId="41" fontId="46" fillId="0" borderId="1" xfId="125" applyFont="1" applyBorder="1">
      <alignment vertical="center"/>
    </xf>
    <xf numFmtId="178" fontId="46" fillId="35" borderId="1" xfId="0" applyNumberFormat="1" applyFont="1" applyFill="1" applyBorder="1">
      <alignment vertical="center"/>
    </xf>
    <xf numFmtId="41" fontId="38" fillId="0" borderId="1" xfId="125" applyFont="1" applyBorder="1">
      <alignment vertical="center"/>
    </xf>
    <xf numFmtId="178" fontId="46" fillId="35" borderId="4" xfId="0" applyNumberFormat="1" applyFont="1" applyFill="1" applyBorder="1">
      <alignment vertical="center"/>
    </xf>
    <xf numFmtId="41" fontId="46" fillId="0" borderId="17" xfId="125" applyFont="1" applyBorder="1">
      <alignment vertical="center"/>
    </xf>
    <xf numFmtId="178" fontId="46" fillId="35" borderId="17" xfId="0" applyNumberFormat="1" applyFont="1" applyFill="1" applyBorder="1">
      <alignment vertical="center"/>
    </xf>
    <xf numFmtId="41" fontId="38" fillId="0" borderId="17" xfId="125" applyFont="1" applyBorder="1">
      <alignment vertical="center"/>
    </xf>
    <xf numFmtId="178" fontId="46" fillId="35" borderId="21" xfId="0" applyNumberFormat="1" applyFont="1" applyFill="1" applyBorder="1">
      <alignment vertical="center"/>
    </xf>
    <xf numFmtId="0" fontId="44" fillId="0" borderId="19" xfId="0" applyFont="1" applyBorder="1" applyAlignment="1">
      <alignment horizontal="center" vertical="center"/>
    </xf>
    <xf numFmtId="41" fontId="46" fillId="0" borderId="8" xfId="125" applyFont="1" applyBorder="1">
      <alignment vertical="center"/>
    </xf>
    <xf numFmtId="178" fontId="46" fillId="35" borderId="8" xfId="0" applyNumberFormat="1" applyFont="1" applyFill="1" applyBorder="1">
      <alignment vertical="center"/>
    </xf>
    <xf numFmtId="41" fontId="38" fillId="0" borderId="8" xfId="125" applyFont="1" applyBorder="1">
      <alignment vertical="center"/>
    </xf>
    <xf numFmtId="178" fontId="46" fillId="35" borderId="9" xfId="0" applyNumberFormat="1" applyFont="1" applyFill="1" applyBorder="1">
      <alignment vertical="center"/>
    </xf>
    <xf numFmtId="179" fontId="40" fillId="0" borderId="0" xfId="0" applyNumberFormat="1" applyFont="1">
      <alignment vertical="center"/>
    </xf>
    <xf numFmtId="0" fontId="50" fillId="0" borderId="0" xfId="0" applyFont="1" applyFill="1" applyAlignment="1">
      <alignment horizontal="left" vertical="center"/>
    </xf>
    <xf numFmtId="0" fontId="31" fillId="0" borderId="0" xfId="0" applyFont="1">
      <alignment vertical="center"/>
    </xf>
    <xf numFmtId="41" fontId="38" fillId="0" borderId="0" xfId="125" applyFont="1">
      <alignment vertical="center"/>
    </xf>
    <xf numFmtId="0" fontId="44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1" fontId="35" fillId="0" borderId="22" xfId="125" applyFont="1" applyFill="1" applyBorder="1" applyAlignment="1">
      <alignment horizontal="right"/>
    </xf>
    <xf numFmtId="0" fontId="44" fillId="0" borderId="0" xfId="0" applyNumberFormat="1" applyFont="1" applyFill="1" applyBorder="1" applyAlignment="1">
      <alignment horizontal="center" vertical="center"/>
    </xf>
    <xf numFmtId="176" fontId="45" fillId="0" borderId="0" xfId="178" applyNumberFormat="1" applyFont="1" applyFill="1" applyBorder="1" applyAlignment="1">
      <alignment horizontal="right"/>
    </xf>
    <xf numFmtId="177" fontId="38" fillId="0" borderId="0" xfId="0" applyNumberFormat="1" applyFont="1" applyFill="1" applyBorder="1">
      <alignment vertical="center"/>
    </xf>
    <xf numFmtId="176" fontId="45" fillId="0" borderId="51" xfId="178" applyNumberFormat="1" applyFont="1" applyBorder="1" applyAlignment="1">
      <alignment horizontal="right"/>
    </xf>
    <xf numFmtId="177" fontId="38" fillId="0" borderId="51" xfId="0" applyNumberFormat="1" applyFont="1" applyBorder="1">
      <alignment vertical="center"/>
    </xf>
    <xf numFmtId="177" fontId="38" fillId="0" borderId="52" xfId="0" applyNumberFormat="1" applyFont="1" applyBorder="1">
      <alignment vertical="center"/>
    </xf>
    <xf numFmtId="176" fontId="45" fillId="35" borderId="40" xfId="178" applyNumberFormat="1" applyFont="1" applyFill="1" applyBorder="1" applyAlignment="1">
      <alignment horizontal="right"/>
    </xf>
    <xf numFmtId="176" fontId="45" fillId="35" borderId="3" xfId="178" applyNumberFormat="1" applyFont="1" applyFill="1" applyBorder="1" applyAlignment="1">
      <alignment horizontal="right"/>
    </xf>
    <xf numFmtId="176" fontId="45" fillId="35" borderId="7" xfId="178" applyNumberFormat="1" applyFont="1" applyFill="1" applyBorder="1" applyAlignment="1">
      <alignment horizontal="right"/>
    </xf>
    <xf numFmtId="0" fontId="44" fillId="0" borderId="80" xfId="0" applyNumberFormat="1" applyFont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177" fontId="35" fillId="0" borderId="0" xfId="178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7" fontId="29" fillId="0" borderId="0" xfId="0" applyNumberFormat="1" applyFont="1" applyFill="1" applyBorder="1">
      <alignment vertical="center"/>
    </xf>
    <xf numFmtId="0" fontId="29" fillId="0" borderId="0" xfId="0" applyFont="1" applyFill="1" applyBorder="1">
      <alignment vertical="center"/>
    </xf>
    <xf numFmtId="177" fontId="35" fillId="0" borderId="51" xfId="178" applyNumberFormat="1" applyFont="1" applyBorder="1" applyAlignment="1">
      <alignment horizontal="right"/>
    </xf>
    <xf numFmtId="177" fontId="2" fillId="35" borderId="51" xfId="0" applyNumberFormat="1" applyFont="1" applyFill="1" applyBorder="1" applyAlignment="1">
      <alignment horizontal="right"/>
    </xf>
    <xf numFmtId="177" fontId="2" fillId="0" borderId="51" xfId="0" applyNumberFormat="1" applyFont="1" applyBorder="1" applyAlignment="1">
      <alignment horizontal="right"/>
    </xf>
    <xf numFmtId="177" fontId="29" fillId="0" borderId="51" xfId="0" applyNumberFormat="1" applyFont="1" applyBorder="1">
      <alignment vertical="center"/>
    </xf>
    <xf numFmtId="0" fontId="29" fillId="0" borderId="52" xfId="0" applyFont="1" applyBorder="1">
      <alignment vertical="center"/>
    </xf>
    <xf numFmtId="177" fontId="35" fillId="35" borderId="40" xfId="178" applyNumberFormat="1" applyFont="1" applyFill="1" applyBorder="1" applyAlignment="1">
      <alignment horizontal="right"/>
    </xf>
    <xf numFmtId="177" fontId="35" fillId="35" borderId="3" xfId="178" applyNumberFormat="1" applyFont="1" applyFill="1" applyBorder="1" applyAlignment="1">
      <alignment horizontal="right"/>
    </xf>
    <xf numFmtId="177" fontId="35" fillId="35" borderId="7" xfId="178" applyNumberFormat="1" applyFont="1" applyFill="1" applyBorder="1" applyAlignment="1">
      <alignment horizontal="right"/>
    </xf>
    <xf numFmtId="0" fontId="2" fillId="0" borderId="8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8" fillId="0" borderId="0" xfId="0" applyNumberFormat="1" applyFont="1" applyFill="1" applyBorder="1" applyAlignment="1">
      <alignment horizontal="center" vertical="center"/>
    </xf>
    <xf numFmtId="41" fontId="46" fillId="0" borderId="0" xfId="125" applyNumberFormat="1" applyFont="1" applyFill="1" applyBorder="1">
      <alignment vertical="center"/>
    </xf>
    <xf numFmtId="41" fontId="39" fillId="0" borderId="0" xfId="125" applyNumberFormat="1" applyFont="1" applyFill="1" applyBorder="1">
      <alignment vertical="center"/>
    </xf>
    <xf numFmtId="41" fontId="46" fillId="0" borderId="51" xfId="125" applyNumberFormat="1" applyFont="1" applyBorder="1">
      <alignment vertical="center"/>
    </xf>
    <xf numFmtId="41" fontId="39" fillId="35" borderId="51" xfId="125" applyNumberFormat="1" applyFont="1" applyFill="1" applyBorder="1">
      <alignment vertical="center"/>
    </xf>
    <xf numFmtId="41" fontId="39" fillId="0" borderId="51" xfId="125" applyNumberFormat="1" applyFont="1" applyBorder="1">
      <alignment vertical="center"/>
    </xf>
    <xf numFmtId="41" fontId="39" fillId="0" borderId="52" xfId="125" applyNumberFormat="1" applyFont="1" applyBorder="1">
      <alignment vertical="center"/>
    </xf>
    <xf numFmtId="41" fontId="46" fillId="38" borderId="40" xfId="125" applyNumberFormat="1" applyFont="1" applyFill="1" applyBorder="1">
      <alignment vertical="center"/>
    </xf>
    <xf numFmtId="41" fontId="46" fillId="38" borderId="3" xfId="125" applyNumberFormat="1" applyFont="1" applyFill="1" applyBorder="1">
      <alignment vertical="center"/>
    </xf>
    <xf numFmtId="41" fontId="46" fillId="38" borderId="7" xfId="125" applyNumberFormat="1" applyFont="1" applyFill="1" applyBorder="1">
      <alignment vertical="center"/>
    </xf>
    <xf numFmtId="0" fontId="38" fillId="0" borderId="80" xfId="0" applyNumberFormat="1" applyFont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177" fontId="39" fillId="0" borderId="0" xfId="0" applyNumberFormat="1" applyFont="1" applyFill="1" applyBorder="1">
      <alignment vertical="center"/>
    </xf>
    <xf numFmtId="0" fontId="44" fillId="0" borderId="50" xfId="0" applyFont="1" applyBorder="1" applyAlignment="1">
      <alignment horizontal="center" vertical="center"/>
    </xf>
    <xf numFmtId="177" fontId="39" fillId="0" borderId="51" xfId="0" applyNumberFormat="1" applyFont="1" applyBorder="1">
      <alignment vertical="center"/>
    </xf>
    <xf numFmtId="177" fontId="39" fillId="0" borderId="52" xfId="0" applyNumberFormat="1" applyFont="1" applyBorder="1">
      <alignment vertical="center"/>
    </xf>
    <xf numFmtId="0" fontId="44" fillId="0" borderId="13" xfId="0" applyFont="1" applyBorder="1" applyAlignment="1">
      <alignment horizontal="center" vertical="center"/>
    </xf>
    <xf numFmtId="0" fontId="44" fillId="0" borderId="80" xfId="0" applyFont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41" fontId="35" fillId="0" borderId="0" xfId="0" applyNumberFormat="1" applyFont="1" applyFill="1" applyBorder="1" applyAlignment="1">
      <alignment horizontal="right"/>
    </xf>
    <xf numFmtId="41" fontId="36" fillId="0" borderId="0" xfId="126" applyNumberFormat="1" applyFont="1" applyFill="1" applyBorder="1">
      <alignment vertical="center"/>
    </xf>
    <xf numFmtId="41" fontId="29" fillId="0" borderId="0" xfId="125" applyNumberFormat="1" applyFont="1" applyFill="1" applyBorder="1">
      <alignment vertical="center"/>
    </xf>
    <xf numFmtId="41" fontId="36" fillId="0" borderId="0" xfId="125" applyNumberFormat="1" applyFont="1" applyFill="1" applyBorder="1">
      <alignment vertical="center"/>
    </xf>
    <xf numFmtId="41" fontId="2" fillId="0" borderId="0" xfId="0" applyNumberFormat="1" applyFont="1" applyFill="1" applyBorder="1" applyAlignment="1">
      <alignment horizontal="right"/>
    </xf>
    <xf numFmtId="41" fontId="36" fillId="0" borderId="17" xfId="126" applyNumberFormat="1" applyFont="1" applyBorder="1">
      <alignment vertical="center"/>
    </xf>
    <xf numFmtId="41" fontId="36" fillId="38" borderId="19" xfId="125" applyNumberFormat="1" applyFont="1" applyFill="1" applyBorder="1">
      <alignment vertical="center"/>
    </xf>
    <xf numFmtId="41" fontId="36" fillId="0" borderId="17" xfId="125" applyNumberFormat="1" applyFont="1" applyBorder="1">
      <alignment vertical="center"/>
    </xf>
    <xf numFmtId="41" fontId="36" fillId="38" borderId="1" xfId="125" applyNumberFormat="1" applyFont="1" applyFill="1" applyBorder="1">
      <alignment vertical="center"/>
    </xf>
    <xf numFmtId="41" fontId="35" fillId="0" borderId="51" xfId="0" applyNumberFormat="1" applyFont="1" applyBorder="1" applyAlignment="1">
      <alignment horizontal="right"/>
    </xf>
    <xf numFmtId="41" fontId="36" fillId="0" borderId="51" xfId="126" applyNumberFormat="1" applyFont="1" applyBorder="1">
      <alignment vertical="center"/>
    </xf>
    <xf numFmtId="41" fontId="29" fillId="35" borderId="51" xfId="125" applyNumberFormat="1" applyFont="1" applyFill="1" applyBorder="1">
      <alignment vertical="center"/>
    </xf>
    <xf numFmtId="41" fontId="29" fillId="0" borderId="51" xfId="125" applyNumberFormat="1" applyFont="1" applyBorder="1">
      <alignment vertical="center"/>
    </xf>
    <xf numFmtId="41" fontId="36" fillId="38" borderId="51" xfId="125" applyNumberFormat="1" applyFont="1" applyFill="1" applyBorder="1">
      <alignment vertical="center"/>
    </xf>
    <xf numFmtId="41" fontId="36" fillId="0" borderId="51" xfId="125" applyNumberFormat="1" applyFont="1" applyBorder="1">
      <alignment vertical="center"/>
    </xf>
    <xf numFmtId="41" fontId="2" fillId="35" borderId="51" xfId="0" applyNumberFormat="1" applyFont="1" applyFill="1" applyBorder="1" applyAlignment="1">
      <alignment horizontal="right"/>
    </xf>
    <xf numFmtId="41" fontId="2" fillId="0" borderId="51" xfId="0" applyNumberFormat="1" applyFont="1" applyBorder="1" applyAlignment="1">
      <alignment horizontal="right"/>
    </xf>
    <xf numFmtId="41" fontId="29" fillId="0" borderId="52" xfId="125" applyNumberFormat="1" applyFont="1" applyBorder="1">
      <alignment vertical="center"/>
    </xf>
    <xf numFmtId="41" fontId="36" fillId="38" borderId="8" xfId="125" applyNumberFormat="1" applyFont="1" applyFill="1" applyBorder="1">
      <alignment vertical="center"/>
    </xf>
    <xf numFmtId="41" fontId="35" fillId="38" borderId="40" xfId="0" applyNumberFormat="1" applyFont="1" applyFill="1" applyBorder="1" applyAlignment="1">
      <alignment horizontal="right"/>
    </xf>
    <xf numFmtId="41" fontId="35" fillId="38" borderId="3" xfId="0" applyNumberFormat="1" applyFont="1" applyFill="1" applyBorder="1" applyAlignment="1">
      <alignment horizontal="right"/>
    </xf>
    <xf numFmtId="41" fontId="35" fillId="38" borderId="7" xfId="0" applyNumberFormat="1" applyFont="1" applyFill="1" applyBorder="1" applyAlignment="1">
      <alignment horizontal="right"/>
    </xf>
    <xf numFmtId="0" fontId="0" fillId="0" borderId="80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66" xfId="0" applyNumberFormat="1" applyBorder="1" applyAlignment="1">
      <alignment horizontal="center" vertical="center"/>
    </xf>
    <xf numFmtId="41" fontId="46" fillId="0" borderId="0" xfId="125" applyFont="1" applyFill="1" applyBorder="1">
      <alignment vertical="center"/>
    </xf>
    <xf numFmtId="178" fontId="46" fillId="0" borderId="0" xfId="0" applyNumberFormat="1" applyFont="1" applyFill="1" applyBorder="1">
      <alignment vertical="center"/>
    </xf>
    <xf numFmtId="41" fontId="38" fillId="0" borderId="0" xfId="125" applyFont="1" applyFill="1" applyBorder="1">
      <alignment vertical="center"/>
    </xf>
    <xf numFmtId="179" fontId="40" fillId="0" borderId="0" xfId="0" applyNumberFormat="1" applyFont="1" applyFill="1">
      <alignment vertical="center"/>
    </xf>
    <xf numFmtId="41" fontId="46" fillId="0" borderId="51" xfId="125" applyFont="1" applyBorder="1">
      <alignment vertical="center"/>
    </xf>
    <xf numFmtId="178" fontId="46" fillId="35" borderId="51" xfId="0" applyNumberFormat="1" applyFont="1" applyFill="1" applyBorder="1">
      <alignment vertical="center"/>
    </xf>
    <xf numFmtId="41" fontId="38" fillId="0" borderId="51" xfId="125" applyFont="1" applyBorder="1">
      <alignment vertical="center"/>
    </xf>
    <xf numFmtId="178" fontId="46" fillId="35" borderId="52" xfId="0" applyNumberFormat="1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41" fontId="36" fillId="0" borderId="0" xfId="125" applyFont="1" applyFill="1" applyBorder="1">
      <alignment vertical="center"/>
    </xf>
    <xf numFmtId="178" fontId="36" fillId="0" borderId="0" xfId="0" applyNumberFormat="1" applyFont="1" applyFill="1" applyBorder="1">
      <alignment vertical="center"/>
    </xf>
    <xf numFmtId="41" fontId="7" fillId="0" borderId="0" xfId="125" applyFont="1" applyFill="1" applyBorder="1">
      <alignment vertical="center"/>
    </xf>
    <xf numFmtId="0" fontId="9" fillId="0" borderId="0" xfId="0" applyFont="1" applyFill="1">
      <alignment vertical="center"/>
    </xf>
    <xf numFmtId="41" fontId="36" fillId="0" borderId="51" xfId="125" applyFont="1" applyBorder="1">
      <alignment vertical="center"/>
    </xf>
    <xf numFmtId="178" fontId="36" fillId="35" borderId="51" xfId="0" applyNumberFormat="1" applyFont="1" applyFill="1" applyBorder="1">
      <alignment vertical="center"/>
    </xf>
    <xf numFmtId="41" fontId="7" fillId="0" borderId="51" xfId="125" applyFont="1" applyBorder="1">
      <alignment vertical="center"/>
    </xf>
    <xf numFmtId="178" fontId="36" fillId="35" borderId="52" xfId="0" applyNumberFormat="1" applyFont="1" applyFill="1" applyBorder="1">
      <alignment vertical="center"/>
    </xf>
    <xf numFmtId="0" fontId="41" fillId="35" borderId="35" xfId="0" applyFont="1" applyFill="1" applyBorder="1" applyAlignment="1">
      <alignment horizontal="center" vertical="center"/>
    </xf>
    <xf numFmtId="0" fontId="41" fillId="35" borderId="36" xfId="0" applyFont="1" applyFill="1" applyBorder="1" applyAlignment="1">
      <alignment horizontal="center" vertical="center"/>
    </xf>
    <xf numFmtId="0" fontId="41" fillId="35" borderId="37" xfId="0" applyFont="1" applyFill="1" applyBorder="1" applyAlignment="1">
      <alignment horizontal="center" vertical="center"/>
    </xf>
    <xf numFmtId="0" fontId="43" fillId="39" borderId="38" xfId="0" applyFont="1" applyFill="1" applyBorder="1" applyAlignment="1">
      <alignment horizontal="center" vertical="center"/>
    </xf>
    <xf numFmtId="0" fontId="43" fillId="39" borderId="5" xfId="0" applyFont="1" applyFill="1" applyBorder="1" applyAlignment="1">
      <alignment horizontal="center" vertical="center"/>
    </xf>
    <xf numFmtId="0" fontId="43" fillId="33" borderId="39" xfId="0" applyFont="1" applyFill="1" applyBorder="1" applyAlignment="1">
      <alignment horizontal="center" vertical="center"/>
    </xf>
    <xf numFmtId="0" fontId="43" fillId="33" borderId="40" xfId="0" applyFont="1" applyFill="1" applyBorder="1" applyAlignment="1">
      <alignment horizontal="center" vertical="center"/>
    </xf>
    <xf numFmtId="177" fontId="43" fillId="33" borderId="41" xfId="0" applyNumberFormat="1" applyFont="1" applyFill="1" applyBorder="1" applyAlignment="1">
      <alignment horizontal="center" vertical="center"/>
    </xf>
    <xf numFmtId="177" fontId="43" fillId="33" borderId="40" xfId="0" applyNumberFormat="1" applyFont="1" applyFill="1" applyBorder="1" applyAlignment="1">
      <alignment horizontal="center" vertical="center"/>
    </xf>
    <xf numFmtId="177" fontId="43" fillId="33" borderId="42" xfId="0" applyNumberFormat="1" applyFont="1" applyFill="1" applyBorder="1" applyAlignment="1">
      <alignment horizontal="center" vertical="center"/>
    </xf>
    <xf numFmtId="0" fontId="43" fillId="33" borderId="22" xfId="0" applyFont="1" applyFill="1" applyBorder="1" applyAlignment="1">
      <alignment horizontal="center" vertical="center"/>
    </xf>
    <xf numFmtId="177" fontId="43" fillId="34" borderId="22" xfId="0" applyNumberFormat="1" applyFont="1" applyFill="1" applyBorder="1" applyAlignment="1">
      <alignment horizontal="center" vertical="center"/>
    </xf>
    <xf numFmtId="177" fontId="43" fillId="34" borderId="27" xfId="0" applyNumberFormat="1" applyFont="1" applyFill="1" applyBorder="1" applyAlignment="1">
      <alignment horizontal="center" vertical="center"/>
    </xf>
    <xf numFmtId="0" fontId="31" fillId="35" borderId="45" xfId="0" applyFont="1" applyFill="1" applyBorder="1" applyAlignment="1">
      <alignment horizontal="center" vertical="center"/>
    </xf>
    <xf numFmtId="0" fontId="31" fillId="35" borderId="46" xfId="0" applyFont="1" applyFill="1" applyBorder="1" applyAlignment="1">
      <alignment horizontal="center" vertical="center"/>
    </xf>
    <xf numFmtId="0" fontId="31" fillId="35" borderId="47" xfId="0" applyFont="1" applyFill="1" applyBorder="1" applyAlignment="1">
      <alignment horizontal="center" vertical="center"/>
    </xf>
    <xf numFmtId="0" fontId="43" fillId="37" borderId="38" xfId="0" applyFont="1" applyFill="1" applyBorder="1" applyAlignment="1">
      <alignment horizontal="center" vertical="center"/>
    </xf>
    <xf numFmtId="0" fontId="43" fillId="37" borderId="34" xfId="0" applyFont="1" applyFill="1" applyBorder="1" applyAlignment="1">
      <alignment horizontal="center" vertical="center"/>
    </xf>
    <xf numFmtId="0" fontId="43" fillId="37" borderId="5" xfId="0" applyFont="1" applyFill="1" applyBorder="1" applyAlignment="1">
      <alignment horizontal="center" vertical="center"/>
    </xf>
    <xf numFmtId="0" fontId="47" fillId="37" borderId="11" xfId="0" applyFont="1" applyFill="1" applyBorder="1" applyAlignment="1">
      <alignment horizontal="center" vertical="center"/>
    </xf>
    <xf numFmtId="0" fontId="47" fillId="37" borderId="48" xfId="0" applyFont="1" applyFill="1" applyBorder="1" applyAlignment="1">
      <alignment horizontal="center" vertical="center"/>
    </xf>
    <xf numFmtId="0" fontId="47" fillId="37" borderId="49" xfId="0" applyFont="1" applyFill="1" applyBorder="1" applyAlignment="1">
      <alignment horizontal="center" vertical="center"/>
    </xf>
    <xf numFmtId="0" fontId="47" fillId="33" borderId="3" xfId="0" applyFont="1" applyFill="1" applyBorder="1" applyAlignment="1">
      <alignment horizontal="center" vertical="center"/>
    </xf>
    <xf numFmtId="0" fontId="47" fillId="33" borderId="1" xfId="0" applyFont="1" applyFill="1" applyBorder="1" applyAlignment="1">
      <alignment horizontal="center" vertical="center"/>
    </xf>
    <xf numFmtId="0" fontId="47" fillId="33" borderId="4" xfId="0" applyFont="1" applyFill="1" applyBorder="1" applyAlignment="1">
      <alignment horizontal="center" vertical="center"/>
    </xf>
    <xf numFmtId="0" fontId="43" fillId="37" borderId="10" xfId="0" applyFont="1" applyFill="1" applyBorder="1" applyAlignment="1">
      <alignment horizontal="center" vertical="center"/>
    </xf>
    <xf numFmtId="0" fontId="43" fillId="37" borderId="31" xfId="0" applyFont="1" applyFill="1" applyBorder="1" applyAlignment="1">
      <alignment horizontal="center" vertical="center"/>
    </xf>
    <xf numFmtId="177" fontId="43" fillId="36" borderId="43" xfId="0" applyNumberFormat="1" applyFont="1" applyFill="1" applyBorder="1" applyAlignment="1">
      <alignment horizontal="center" vertical="center"/>
    </xf>
    <xf numFmtId="177" fontId="43" fillId="36" borderId="31" xfId="0" applyNumberFormat="1" applyFont="1" applyFill="1" applyBorder="1" applyAlignment="1">
      <alignment horizontal="center" vertical="center"/>
    </xf>
    <xf numFmtId="177" fontId="43" fillId="36" borderId="44" xfId="0" applyNumberFormat="1" applyFont="1" applyFill="1" applyBorder="1" applyAlignment="1">
      <alignment horizontal="center" vertical="center"/>
    </xf>
    <xf numFmtId="0" fontId="43" fillId="33" borderId="31" xfId="0" applyFont="1" applyFill="1" applyBorder="1" applyAlignment="1">
      <alignment horizontal="center" vertical="center"/>
    </xf>
    <xf numFmtId="0" fontId="27" fillId="33" borderId="22" xfId="0" applyFont="1" applyFill="1" applyBorder="1" applyAlignment="1">
      <alignment horizontal="center" vertical="center"/>
    </xf>
    <xf numFmtId="177" fontId="27" fillId="34" borderId="22" xfId="0" applyNumberFormat="1" applyFont="1" applyFill="1" applyBorder="1" applyAlignment="1">
      <alignment horizontal="center" vertical="center"/>
    </xf>
    <xf numFmtId="177" fontId="27" fillId="34" borderId="27" xfId="0" applyNumberFormat="1" applyFont="1" applyFill="1" applyBorder="1" applyAlignment="1">
      <alignment horizontal="center" vertical="center"/>
    </xf>
    <xf numFmtId="0" fontId="27" fillId="37" borderId="26" xfId="0" applyFont="1" applyFill="1" applyBorder="1" applyAlignment="1">
      <alignment horizontal="center" vertical="center"/>
    </xf>
    <xf numFmtId="0" fontId="27" fillId="37" borderId="22" xfId="0" applyFont="1" applyFill="1" applyBorder="1" applyAlignment="1">
      <alignment horizontal="center" vertical="center"/>
    </xf>
    <xf numFmtId="177" fontId="27" fillId="36" borderId="22" xfId="0" applyNumberFormat="1" applyFont="1" applyFill="1" applyBorder="1" applyAlignment="1">
      <alignment horizontal="center" vertical="center"/>
    </xf>
    <xf numFmtId="0" fontId="16" fillId="38" borderId="67" xfId="0" applyFont="1" applyFill="1" applyBorder="1" applyAlignment="1">
      <alignment horizontal="center" vertical="center"/>
    </xf>
    <xf numFmtId="0" fontId="16" fillId="38" borderId="68" xfId="0" applyFont="1" applyFill="1" applyBorder="1" applyAlignment="1">
      <alignment horizontal="center" vertical="center"/>
    </xf>
    <xf numFmtId="0" fontId="16" fillId="38" borderId="54" xfId="0" applyFont="1" applyFill="1" applyBorder="1" applyAlignment="1">
      <alignment horizontal="center" vertical="center"/>
    </xf>
    <xf numFmtId="0" fontId="16" fillId="35" borderId="67" xfId="0" applyFont="1" applyFill="1" applyBorder="1" applyAlignment="1">
      <alignment horizontal="center" vertical="center"/>
    </xf>
    <xf numFmtId="0" fontId="16" fillId="35" borderId="68" xfId="0" applyFont="1" applyFill="1" applyBorder="1" applyAlignment="1">
      <alignment horizontal="center" vertical="center"/>
    </xf>
    <xf numFmtId="0" fontId="16" fillId="35" borderId="54" xfId="0" applyFont="1" applyFill="1" applyBorder="1" applyAlignment="1">
      <alignment horizontal="center" vertical="center"/>
    </xf>
    <xf numFmtId="0" fontId="27" fillId="37" borderId="38" xfId="0" applyFont="1" applyFill="1" applyBorder="1" applyAlignment="1">
      <alignment horizontal="center" vertical="center"/>
    </xf>
    <xf numFmtId="0" fontId="27" fillId="37" borderId="34" xfId="0" applyFont="1" applyFill="1" applyBorder="1" applyAlignment="1">
      <alignment horizontal="center" vertical="center"/>
    </xf>
    <xf numFmtId="0" fontId="27" fillId="37" borderId="5" xfId="0" applyFont="1" applyFill="1" applyBorder="1" applyAlignment="1">
      <alignment horizontal="center" vertical="center"/>
    </xf>
    <xf numFmtId="0" fontId="14" fillId="37" borderId="50" xfId="0" applyFont="1" applyFill="1" applyBorder="1" applyAlignment="1">
      <alignment horizontal="center" vertical="center"/>
    </xf>
    <xf numFmtId="0" fontId="14" fillId="37" borderId="51" xfId="0" applyFont="1" applyFill="1" applyBorder="1" applyAlignment="1">
      <alignment horizontal="center" vertical="center"/>
    </xf>
    <xf numFmtId="0" fontId="14" fillId="33" borderId="51" xfId="0" applyFont="1" applyFill="1" applyBorder="1" applyAlignment="1">
      <alignment horizontal="center" vertical="center"/>
    </xf>
    <xf numFmtId="0" fontId="14" fillId="33" borderId="52" xfId="0" applyFont="1" applyFill="1" applyBorder="1" applyAlignment="1">
      <alignment horizontal="center" vertical="center"/>
    </xf>
    <xf numFmtId="0" fontId="14" fillId="37" borderId="39" xfId="0" applyFont="1" applyFill="1" applyBorder="1" applyAlignment="1">
      <alignment horizontal="center" vertical="center"/>
    </xf>
    <xf numFmtId="0" fontId="14" fillId="37" borderId="78" xfId="0" applyFont="1" applyFill="1" applyBorder="1" applyAlignment="1">
      <alignment horizontal="center" vertical="center"/>
    </xf>
    <xf numFmtId="0" fontId="14" fillId="37" borderId="40" xfId="0" applyFont="1" applyFill="1" applyBorder="1" applyAlignment="1">
      <alignment horizontal="center" vertical="center"/>
    </xf>
    <xf numFmtId="177" fontId="16" fillId="35" borderId="45" xfId="0" applyNumberFormat="1" applyFont="1" applyFill="1" applyBorder="1" applyAlignment="1">
      <alignment horizontal="center" vertical="center"/>
    </xf>
    <xf numFmtId="177" fontId="16" fillId="35" borderId="46" xfId="0" applyNumberFormat="1" applyFont="1" applyFill="1" applyBorder="1" applyAlignment="1">
      <alignment horizontal="center" vertical="center"/>
    </xf>
    <xf numFmtId="177" fontId="16" fillId="35" borderId="47" xfId="0" applyNumberFormat="1" applyFont="1" applyFill="1" applyBorder="1" applyAlignment="1">
      <alignment horizontal="center" vertical="center"/>
    </xf>
    <xf numFmtId="177" fontId="27" fillId="33" borderId="51" xfId="0" applyNumberFormat="1" applyFont="1" applyFill="1" applyBorder="1" applyAlignment="1">
      <alignment horizontal="center" vertical="center"/>
    </xf>
    <xf numFmtId="177" fontId="27" fillId="33" borderId="1" xfId="0" applyNumberFormat="1" applyFont="1" applyFill="1" applyBorder="1" applyAlignment="1">
      <alignment horizontal="center" vertical="center"/>
    </xf>
    <xf numFmtId="0" fontId="27" fillId="33" borderId="45" xfId="0" applyFont="1" applyFill="1" applyBorder="1" applyAlignment="1">
      <alignment horizontal="center" vertical="center"/>
    </xf>
    <xf numFmtId="0" fontId="27" fillId="33" borderId="53" xfId="0" applyFont="1" applyFill="1" applyBorder="1" applyAlignment="1">
      <alignment horizontal="center" vertical="center"/>
    </xf>
    <xf numFmtId="0" fontId="27" fillId="33" borderId="10" xfId="0" applyFont="1" applyFill="1" applyBorder="1" applyAlignment="1">
      <alignment horizontal="center" vertical="center"/>
    </xf>
    <xf numFmtId="0" fontId="14" fillId="33" borderId="54" xfId="0" applyFont="1" applyFill="1" applyBorder="1" applyAlignment="1">
      <alignment horizontal="center" vertical="center" wrapText="1"/>
    </xf>
    <xf numFmtId="0" fontId="14" fillId="33" borderId="55" xfId="0" applyFont="1" applyFill="1" applyBorder="1" applyAlignment="1">
      <alignment horizontal="center" vertical="center" wrapText="1"/>
    </xf>
    <xf numFmtId="0" fontId="14" fillId="33" borderId="27" xfId="0" applyFont="1" applyFill="1" applyBorder="1" applyAlignment="1">
      <alignment horizontal="center" vertical="center" wrapText="1"/>
    </xf>
    <xf numFmtId="177" fontId="27" fillId="34" borderId="1" xfId="0" applyNumberFormat="1" applyFont="1" applyFill="1" applyBorder="1" applyAlignment="1">
      <alignment horizontal="center" vertical="center"/>
    </xf>
    <xf numFmtId="177" fontId="27" fillId="33" borderId="50" xfId="0" applyNumberFormat="1" applyFont="1" applyFill="1" applyBorder="1" applyAlignment="1">
      <alignment horizontal="center" vertical="center"/>
    </xf>
    <xf numFmtId="177" fontId="27" fillId="33" borderId="52" xfId="0" applyNumberFormat="1" applyFont="1" applyFill="1" applyBorder="1" applyAlignment="1">
      <alignment horizontal="center" vertical="center"/>
    </xf>
    <xf numFmtId="177" fontId="27" fillId="33" borderId="12" xfId="0" applyNumberFormat="1" applyFont="1" applyFill="1" applyBorder="1" applyAlignment="1">
      <alignment horizontal="center" vertical="center"/>
    </xf>
    <xf numFmtId="177" fontId="27" fillId="34" borderId="4" xfId="0" applyNumberFormat="1" applyFont="1" applyFill="1" applyBorder="1" applyAlignment="1">
      <alignment horizontal="center" vertical="center"/>
    </xf>
    <xf numFmtId="177" fontId="27" fillId="33" borderId="40" xfId="0" applyNumberFormat="1" applyFont="1" applyFill="1" applyBorder="1" applyAlignment="1">
      <alignment horizontal="center" vertical="center"/>
    </xf>
    <xf numFmtId="177" fontId="27" fillId="33" borderId="3" xfId="0" applyNumberFormat="1" applyFont="1" applyFill="1" applyBorder="1" applyAlignment="1">
      <alignment horizontal="center" vertical="center"/>
    </xf>
    <xf numFmtId="0" fontId="41" fillId="35" borderId="45" xfId="0" applyFont="1" applyFill="1" applyBorder="1" applyAlignment="1">
      <alignment horizontal="center" vertical="center"/>
    </xf>
    <xf numFmtId="0" fontId="41" fillId="35" borderId="46" xfId="0" applyFont="1" applyFill="1" applyBorder="1" applyAlignment="1">
      <alignment horizontal="center" vertical="center"/>
    </xf>
    <xf numFmtId="0" fontId="41" fillId="35" borderId="47" xfId="0" applyFont="1" applyFill="1" applyBorder="1" applyAlignment="1">
      <alignment horizontal="center" vertical="center"/>
    </xf>
    <xf numFmtId="0" fontId="43" fillId="39" borderId="72" xfId="0" applyFont="1" applyFill="1" applyBorder="1" applyAlignment="1">
      <alignment horizontal="center" vertical="center"/>
    </xf>
    <xf numFmtId="0" fontId="49" fillId="34" borderId="35" xfId="0" applyFont="1" applyFill="1" applyBorder="1" applyAlignment="1">
      <alignment horizontal="center" vertical="center"/>
    </xf>
    <xf numFmtId="0" fontId="49" fillId="34" borderId="36" xfId="0" applyFont="1" applyFill="1" applyBorder="1" applyAlignment="1">
      <alignment horizontal="center" vertical="center"/>
    </xf>
    <xf numFmtId="0" fontId="49" fillId="34" borderId="74" xfId="0" applyFont="1" applyFill="1" applyBorder="1" applyAlignment="1">
      <alignment horizontal="center" vertical="center"/>
    </xf>
    <xf numFmtId="0" fontId="49" fillId="34" borderId="73" xfId="0" applyFont="1" applyFill="1" applyBorder="1" applyAlignment="1">
      <alignment horizontal="center" vertical="center"/>
    </xf>
    <xf numFmtId="0" fontId="49" fillId="34" borderId="37" xfId="0" applyFont="1" applyFill="1" applyBorder="1" applyAlignment="1">
      <alignment horizontal="center" vertical="center"/>
    </xf>
    <xf numFmtId="0" fontId="16" fillId="35" borderId="45" xfId="0" applyFont="1" applyFill="1" applyBorder="1" applyAlignment="1">
      <alignment horizontal="center" vertical="center"/>
    </xf>
    <xf numFmtId="0" fontId="16" fillId="35" borderId="46" xfId="0" applyFont="1" applyFill="1" applyBorder="1" applyAlignment="1">
      <alignment horizontal="center" vertical="center"/>
    </xf>
    <xf numFmtId="0" fontId="16" fillId="35" borderId="47" xfId="0" applyFont="1" applyFill="1" applyBorder="1" applyAlignment="1">
      <alignment horizontal="center" vertical="center"/>
    </xf>
    <xf numFmtId="0" fontId="27" fillId="39" borderId="38" xfId="0" applyFont="1" applyFill="1" applyBorder="1" applyAlignment="1">
      <alignment horizontal="center" vertical="center"/>
    </xf>
    <xf numFmtId="0" fontId="27" fillId="39" borderId="34" xfId="0" applyFont="1" applyFill="1" applyBorder="1" applyAlignment="1">
      <alignment horizontal="center" vertical="center"/>
    </xf>
    <xf numFmtId="0" fontId="32" fillId="34" borderId="35" xfId="0" applyFont="1" applyFill="1" applyBorder="1" applyAlignment="1">
      <alignment horizontal="center" vertical="center"/>
    </xf>
    <xf numFmtId="0" fontId="32" fillId="34" borderId="36" xfId="0" applyFont="1" applyFill="1" applyBorder="1" applyAlignment="1">
      <alignment horizontal="center" vertical="center"/>
    </xf>
    <xf numFmtId="0" fontId="32" fillId="34" borderId="74" xfId="0" applyFont="1" applyFill="1" applyBorder="1" applyAlignment="1">
      <alignment horizontal="center" vertical="center"/>
    </xf>
    <xf numFmtId="0" fontId="32" fillId="34" borderId="73" xfId="0" applyFont="1" applyFill="1" applyBorder="1" applyAlignment="1">
      <alignment horizontal="center" vertical="center"/>
    </xf>
    <xf numFmtId="0" fontId="32" fillId="34" borderId="73" xfId="0" applyFont="1" applyFill="1" applyBorder="1" applyAlignment="1">
      <alignment horizontal="center" vertical="center" wrapText="1"/>
    </xf>
    <xf numFmtId="0" fontId="32" fillId="34" borderId="36" xfId="0" applyFont="1" applyFill="1" applyBorder="1" applyAlignment="1">
      <alignment horizontal="center" vertical="center" wrapText="1"/>
    </xf>
    <xf numFmtId="0" fontId="32" fillId="34" borderId="74" xfId="0" applyFont="1" applyFill="1" applyBorder="1" applyAlignment="1">
      <alignment horizontal="center" vertical="center" wrapText="1"/>
    </xf>
    <xf numFmtId="0" fontId="32" fillId="34" borderId="77" xfId="0" applyFont="1" applyFill="1" applyBorder="1" applyAlignment="1">
      <alignment horizontal="center" vertical="center"/>
    </xf>
    <xf numFmtId="0" fontId="32" fillId="34" borderId="76" xfId="0" applyFont="1" applyFill="1" applyBorder="1" applyAlignment="1">
      <alignment horizontal="center" vertical="center"/>
    </xf>
    <xf numFmtId="0" fontId="42" fillId="0" borderId="0" xfId="0" applyFont="1" applyFill="1">
      <alignment vertical="center"/>
    </xf>
    <xf numFmtId="41" fontId="31" fillId="0" borderId="0" xfId="0" applyNumberFormat="1" applyFont="1" applyFill="1">
      <alignment vertical="center"/>
    </xf>
    <xf numFmtId="178" fontId="31" fillId="0" borderId="0" xfId="0" applyNumberFormat="1" applyFont="1" applyFill="1">
      <alignment vertical="center"/>
    </xf>
  </cellXfs>
  <cellStyles count="196">
    <cellStyle name="20% - 강조색1 2" xfId="1"/>
    <cellStyle name="20% - 강조색1 3" xfId="2"/>
    <cellStyle name="20% - 강조색1 4" xfId="3"/>
    <cellStyle name="20% - 강조색1 5" xfId="4"/>
    <cellStyle name="20% - 강조색2 2" xfId="5"/>
    <cellStyle name="20% - 강조색2 3" xfId="6"/>
    <cellStyle name="20% - 강조색2 4" xfId="7"/>
    <cellStyle name="20% - 강조색2 5" xfId="8"/>
    <cellStyle name="20% - 강조색3 2" xfId="9"/>
    <cellStyle name="20% - 강조색3 3" xfId="10"/>
    <cellStyle name="20% - 강조색3 4" xfId="11"/>
    <cellStyle name="20% - 강조색3 5" xfId="12"/>
    <cellStyle name="20% - 강조색4 2" xfId="13"/>
    <cellStyle name="20% - 강조색4 3" xfId="14"/>
    <cellStyle name="20% - 강조색4 4" xfId="15"/>
    <cellStyle name="20% - 강조색4 5" xfId="16"/>
    <cellStyle name="20% - 강조색5 2" xfId="17"/>
    <cellStyle name="20% - 강조색5 3" xfId="18"/>
    <cellStyle name="20% - 강조색5 4" xfId="19"/>
    <cellStyle name="20% - 강조색5 5" xfId="20"/>
    <cellStyle name="20% - 강조색6 2" xfId="21"/>
    <cellStyle name="20% - 강조색6 3" xfId="22"/>
    <cellStyle name="20% - 강조색6 4" xfId="23"/>
    <cellStyle name="20% - 강조색6 5" xfId="24"/>
    <cellStyle name="40% - 강조색1 2" xfId="25"/>
    <cellStyle name="40% - 강조색1 3" xfId="26"/>
    <cellStyle name="40% - 강조색1 4" xfId="27"/>
    <cellStyle name="40% - 강조색1 5" xfId="28"/>
    <cellStyle name="40% - 강조색2 2" xfId="29"/>
    <cellStyle name="40% - 강조색2 3" xfId="30"/>
    <cellStyle name="40% - 강조색2 4" xfId="31"/>
    <cellStyle name="40% - 강조색2 5" xfId="32"/>
    <cellStyle name="40% - 강조색3 2" xfId="33"/>
    <cellStyle name="40% - 강조색3 3" xfId="34"/>
    <cellStyle name="40% - 강조색3 4" xfId="35"/>
    <cellStyle name="40% - 강조색3 5" xfId="36"/>
    <cellStyle name="40% - 강조색4 2" xfId="37"/>
    <cellStyle name="40% - 강조색4 3" xfId="38"/>
    <cellStyle name="40% - 강조색4 4" xfId="39"/>
    <cellStyle name="40% - 강조색4 5" xfId="40"/>
    <cellStyle name="40% - 강조색5 2" xfId="41"/>
    <cellStyle name="40% - 강조색5 3" xfId="42"/>
    <cellStyle name="40% - 강조색5 4" xfId="43"/>
    <cellStyle name="40% - 강조색5 5" xfId="44"/>
    <cellStyle name="40% - 강조색6 2" xfId="45"/>
    <cellStyle name="40% - 강조색6 3" xfId="46"/>
    <cellStyle name="40% - 강조색6 4" xfId="47"/>
    <cellStyle name="40% - 강조색6 5" xfId="48"/>
    <cellStyle name="60% - 강조색1 2" xfId="49"/>
    <cellStyle name="60% - 강조색1 3" xfId="50"/>
    <cellStyle name="60% - 강조색1 4" xfId="51"/>
    <cellStyle name="60% - 강조색1 5" xfId="52"/>
    <cellStyle name="60% - 강조색2 2" xfId="53"/>
    <cellStyle name="60% - 강조색2 3" xfId="54"/>
    <cellStyle name="60% - 강조색2 4" xfId="55"/>
    <cellStyle name="60% - 강조색2 5" xfId="56"/>
    <cellStyle name="60% - 강조색3 2" xfId="57"/>
    <cellStyle name="60% - 강조색3 3" xfId="58"/>
    <cellStyle name="60% - 강조색3 4" xfId="59"/>
    <cellStyle name="60% - 강조색3 5" xfId="60"/>
    <cellStyle name="60% - 강조색4 2" xfId="61"/>
    <cellStyle name="60% - 강조색4 3" xfId="62"/>
    <cellStyle name="60% - 강조색4 4" xfId="63"/>
    <cellStyle name="60% - 강조색4 5" xfId="64"/>
    <cellStyle name="60% - 강조색5 2" xfId="65"/>
    <cellStyle name="60% - 강조색5 3" xfId="66"/>
    <cellStyle name="60% - 강조색5 4" xfId="67"/>
    <cellStyle name="60% - 강조색5 5" xfId="68"/>
    <cellStyle name="60% - 강조색6 2" xfId="69"/>
    <cellStyle name="60% - 강조색6 3" xfId="70"/>
    <cellStyle name="60% - 강조색6 4" xfId="71"/>
    <cellStyle name="60% - 강조색6 5" xfId="72"/>
    <cellStyle name="강조색1 2" xfId="73"/>
    <cellStyle name="강조색1 3" xfId="74"/>
    <cellStyle name="강조색1 4" xfId="75"/>
    <cellStyle name="강조색1 5" xfId="76"/>
    <cellStyle name="강조색2 2" xfId="77"/>
    <cellStyle name="강조색2 3" xfId="78"/>
    <cellStyle name="강조색2 4" xfId="79"/>
    <cellStyle name="강조색2 5" xfId="80"/>
    <cellStyle name="강조색3 2" xfId="81"/>
    <cellStyle name="강조색3 3" xfId="82"/>
    <cellStyle name="강조색3 4" xfId="83"/>
    <cellStyle name="강조색3 5" xfId="84"/>
    <cellStyle name="강조색4 2" xfId="85"/>
    <cellStyle name="강조색4 3" xfId="86"/>
    <cellStyle name="강조색4 4" xfId="87"/>
    <cellStyle name="강조색4 5" xfId="88"/>
    <cellStyle name="강조색5 2" xfId="89"/>
    <cellStyle name="강조색5 3" xfId="90"/>
    <cellStyle name="강조색5 4" xfId="91"/>
    <cellStyle name="강조색5 5" xfId="92"/>
    <cellStyle name="강조색6 2" xfId="93"/>
    <cellStyle name="강조색6 3" xfId="94"/>
    <cellStyle name="강조색6 4" xfId="95"/>
    <cellStyle name="강조색6 5" xfId="96"/>
    <cellStyle name="경고문 2" xfId="97"/>
    <cellStyle name="경고문 3" xfId="98"/>
    <cellStyle name="경고문 4" xfId="99"/>
    <cellStyle name="경고문 5" xfId="100"/>
    <cellStyle name="계산 2" xfId="101"/>
    <cellStyle name="계산 3" xfId="102"/>
    <cellStyle name="계산 4" xfId="103"/>
    <cellStyle name="계산 5" xfId="104"/>
    <cellStyle name="나쁨 2" xfId="105"/>
    <cellStyle name="나쁨 3" xfId="106"/>
    <cellStyle name="나쁨 4" xfId="107"/>
    <cellStyle name="나쁨 5" xfId="108"/>
    <cellStyle name="메모 2" xfId="109"/>
    <cellStyle name="메모 3" xfId="110"/>
    <cellStyle name="메모 4" xfId="111"/>
    <cellStyle name="메모 5" xfId="112"/>
    <cellStyle name="보통 2" xfId="113"/>
    <cellStyle name="보통 3" xfId="114"/>
    <cellStyle name="보통 4" xfId="115"/>
    <cellStyle name="보통 5" xfId="116"/>
    <cellStyle name="설명 텍스트 2" xfId="117"/>
    <cellStyle name="설명 텍스트 3" xfId="118"/>
    <cellStyle name="설명 텍스트 4" xfId="119"/>
    <cellStyle name="설명 텍스트 5" xfId="120"/>
    <cellStyle name="셀 확인 2" xfId="121"/>
    <cellStyle name="셀 확인 3" xfId="122"/>
    <cellStyle name="셀 확인 4" xfId="123"/>
    <cellStyle name="셀 확인 5" xfId="124"/>
    <cellStyle name="쉼표 [0]" xfId="125" builtinId="6"/>
    <cellStyle name="쉼표 [0] 2" xfId="126"/>
    <cellStyle name="쉼표 [0] 3" xfId="127"/>
    <cellStyle name="쉼표 [0] 4" xfId="128"/>
    <cellStyle name="쉼표 [0] 5" xfId="129"/>
    <cellStyle name="쉼표 [0] 6" xfId="130"/>
    <cellStyle name="쉼표 [0] 8" xfId="131"/>
    <cellStyle name="쉼표 4" xfId="132"/>
    <cellStyle name="쉼표 5" xfId="133"/>
    <cellStyle name="연결된 셀 2" xfId="134"/>
    <cellStyle name="연결된 셀 3" xfId="135"/>
    <cellStyle name="연결된 셀 4" xfId="136"/>
    <cellStyle name="연결된 셀 5" xfId="137"/>
    <cellStyle name="요약 2" xfId="138"/>
    <cellStyle name="요약 3" xfId="139"/>
    <cellStyle name="요약 4" xfId="140"/>
    <cellStyle name="요약 5" xfId="141"/>
    <cellStyle name="입력 2" xfId="142"/>
    <cellStyle name="입력 3" xfId="143"/>
    <cellStyle name="입력 4" xfId="144"/>
    <cellStyle name="입력 5" xfId="145"/>
    <cellStyle name="제목 1 2" xfId="146"/>
    <cellStyle name="제목 1 3" xfId="147"/>
    <cellStyle name="제목 1 4" xfId="148"/>
    <cellStyle name="제목 1 5" xfId="149"/>
    <cellStyle name="제목 2 2" xfId="150"/>
    <cellStyle name="제목 2 3" xfId="151"/>
    <cellStyle name="제목 2 4" xfId="152"/>
    <cellStyle name="제목 2 5" xfId="153"/>
    <cellStyle name="제목 3 2" xfId="154"/>
    <cellStyle name="제목 3 3" xfId="155"/>
    <cellStyle name="제목 3 4" xfId="156"/>
    <cellStyle name="제목 3 5" xfId="157"/>
    <cellStyle name="제목 4 2" xfId="158"/>
    <cellStyle name="제목 4 3" xfId="159"/>
    <cellStyle name="제목 4 4" xfId="160"/>
    <cellStyle name="제목 4 5" xfId="161"/>
    <cellStyle name="제목 5" xfId="162"/>
    <cellStyle name="제목 6" xfId="163"/>
    <cellStyle name="제목 7" xfId="164"/>
    <cellStyle name="제목 8" xfId="165"/>
    <cellStyle name="좋음 2" xfId="166"/>
    <cellStyle name="좋음 3" xfId="167"/>
    <cellStyle name="좋음 4" xfId="168"/>
    <cellStyle name="좋음 5" xfId="169"/>
    <cellStyle name="출력 2" xfId="170"/>
    <cellStyle name="출력 3" xfId="171"/>
    <cellStyle name="출력 4" xfId="172"/>
    <cellStyle name="출력 5" xfId="173"/>
    <cellStyle name="표준" xfId="0" builtinId="0"/>
    <cellStyle name="표준 10" xfId="174"/>
    <cellStyle name="표준 11" xfId="175"/>
    <cellStyle name="표준 11 2" xfId="176"/>
    <cellStyle name="표준 12" xfId="177"/>
    <cellStyle name="표준 2" xfId="178"/>
    <cellStyle name="표준 2 2" xfId="179"/>
    <cellStyle name="표준 2 3" xfId="180"/>
    <cellStyle name="표준 2 4" xfId="181"/>
    <cellStyle name="표준 2 4 2" xfId="182"/>
    <cellStyle name="표준 2 5" xfId="183"/>
    <cellStyle name="표준 2 6" xfId="184"/>
    <cellStyle name="표준 2 7" xfId="185"/>
    <cellStyle name="표준 3" xfId="186"/>
    <cellStyle name="표준 3 2" xfId="187"/>
    <cellStyle name="표준 3 3" xfId="188"/>
    <cellStyle name="표준 3 4" xfId="189"/>
    <cellStyle name="표준 4" xfId="190"/>
    <cellStyle name="표준 5" xfId="191"/>
    <cellStyle name="표준 6" xfId="192"/>
    <cellStyle name="표준 7" xfId="193"/>
    <cellStyle name="표준 9" xfId="194"/>
    <cellStyle name="표준 9 2" xfId="195"/>
  </cellStyles>
  <dxfs count="0"/>
  <tableStyles count="0" defaultTableStyle="TableStyleMedium9" defaultPivotStyle="PivotStyleLight16"/>
  <colors>
    <mruColors>
      <color rgb="FFFF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84909910357282E-2"/>
          <c:y val="0.1493299785362325"/>
          <c:w val="0.8588725873567078"/>
          <c:h val="0.70960544958226179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'전임교원_설립별(1965-)'!$B$3:$C$3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55-4C91-9965-EDE203B184E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20-4090-8BD9-6844D9BF18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'전임교원_설립별(1965-)'!$B$5:$B$64</c:f>
              <c:numCache>
                <c:formatCode>_(* #,##0_);_(* \(#,##0\);_(* "-"_);_(@_)</c:formatCode>
                <c:ptCount val="60"/>
                <c:pt idx="0">
                  <c:v>4544</c:v>
                </c:pt>
                <c:pt idx="1">
                  <c:v>5010</c:v>
                </c:pt>
                <c:pt idx="2">
                  <c:v>5210</c:v>
                </c:pt>
                <c:pt idx="3">
                  <c:v>5709</c:v>
                </c:pt>
                <c:pt idx="4">
                  <c:v>6108</c:v>
                </c:pt>
                <c:pt idx="5">
                  <c:v>6526</c:v>
                </c:pt>
                <c:pt idx="6">
                  <c:v>6914</c:v>
                </c:pt>
                <c:pt idx="7">
                  <c:v>7393</c:v>
                </c:pt>
                <c:pt idx="8">
                  <c:v>7704</c:v>
                </c:pt>
                <c:pt idx="9">
                  <c:v>7980</c:v>
                </c:pt>
                <c:pt idx="10">
                  <c:v>8475</c:v>
                </c:pt>
                <c:pt idx="11">
                  <c:v>8324</c:v>
                </c:pt>
                <c:pt idx="12">
                  <c:v>8962</c:v>
                </c:pt>
                <c:pt idx="13">
                  <c:v>9506</c:v>
                </c:pt>
                <c:pt idx="14">
                  <c:v>10658</c:v>
                </c:pt>
                <c:pt idx="15">
                  <c:v>11796</c:v>
                </c:pt>
                <c:pt idx="16">
                  <c:v>13728</c:v>
                </c:pt>
                <c:pt idx="17">
                  <c:v>15319</c:v>
                </c:pt>
                <c:pt idx="18">
                  <c:v>16959</c:v>
                </c:pt>
                <c:pt idx="19">
                  <c:v>18480</c:v>
                </c:pt>
                <c:pt idx="20">
                  <c:v>19808</c:v>
                </c:pt>
                <c:pt idx="21">
                  <c:v>20809</c:v>
                </c:pt>
                <c:pt idx="22">
                  <c:v>21933</c:v>
                </c:pt>
                <c:pt idx="23">
                  <c:v>22762</c:v>
                </c:pt>
                <c:pt idx="24">
                  <c:v>23957</c:v>
                </c:pt>
                <c:pt idx="25">
                  <c:v>25337</c:v>
                </c:pt>
                <c:pt idx="26">
                  <c:v>26849</c:v>
                </c:pt>
                <c:pt idx="27">
                  <c:v>28492</c:v>
                </c:pt>
                <c:pt idx="28">
                  <c:v>30184</c:v>
                </c:pt>
                <c:pt idx="29">
                  <c:v>31604</c:v>
                </c:pt>
                <c:pt idx="30">
                  <c:v>33938</c:v>
                </c:pt>
                <c:pt idx="31">
                  <c:v>35933</c:v>
                </c:pt>
                <c:pt idx="32">
                  <c:v>38801</c:v>
                </c:pt>
                <c:pt idx="33">
                  <c:v>40345</c:v>
                </c:pt>
                <c:pt idx="34">
                  <c:v>41226</c:v>
                </c:pt>
                <c:pt idx="35">
                  <c:v>41951</c:v>
                </c:pt>
                <c:pt idx="36">
                  <c:v>43309</c:v>
                </c:pt>
                <c:pt idx="37" formatCode="#,##0_ ">
                  <c:v>44177</c:v>
                </c:pt>
                <c:pt idx="38" formatCode="#,##0_ ">
                  <c:v>45272</c:v>
                </c:pt>
                <c:pt idx="39" formatCode="#,##0_ ">
                  <c:v>47005</c:v>
                </c:pt>
                <c:pt idx="40" formatCode="#,##0_ ">
                  <c:v>49200</c:v>
                </c:pt>
                <c:pt idx="41" formatCode="#,##0_ ">
                  <c:v>51859</c:v>
                </c:pt>
                <c:pt idx="42" formatCode="#,##0_ ">
                  <c:v>52763</c:v>
                </c:pt>
                <c:pt idx="43" formatCode="#,##0_ ">
                  <c:v>54333</c:v>
                </c:pt>
                <c:pt idx="44" formatCode="#,##0_ ">
                  <c:v>54518</c:v>
                </c:pt>
                <c:pt idx="45" formatCode="#,##0_ ">
                  <c:v>55972</c:v>
                </c:pt>
                <c:pt idx="46" formatCode="#,##0_ ">
                  <c:v>58104</c:v>
                </c:pt>
                <c:pt idx="47" formatCode="#,##0_ ">
                  <c:v>61993</c:v>
                </c:pt>
                <c:pt idx="48" formatCode="#,##0_ ">
                  <c:v>63042</c:v>
                </c:pt>
                <c:pt idx="49" formatCode="#,##0_ ">
                  <c:v>64378</c:v>
                </c:pt>
                <c:pt idx="50" formatCode="#,##0_ ">
                  <c:v>65423</c:v>
                </c:pt>
                <c:pt idx="51" formatCode="#,##0_ ">
                  <c:v>65300</c:v>
                </c:pt>
                <c:pt idx="52" formatCode="#,##0_ ">
                  <c:v>66795</c:v>
                </c:pt>
                <c:pt idx="53" formatCode="#,##0_ ">
                  <c:v>66863</c:v>
                </c:pt>
                <c:pt idx="54" formatCode="#,##0_ ">
                  <c:v>65909</c:v>
                </c:pt>
                <c:pt idx="55" formatCode="#,##0_ ">
                  <c:v>66054</c:v>
                </c:pt>
                <c:pt idx="56" formatCode="#,##0_ ">
                  <c:v>67473</c:v>
                </c:pt>
                <c:pt idx="57" formatCode="#,##0_ ">
                  <c:v>66730</c:v>
                </c:pt>
                <c:pt idx="58" formatCode="#,##0_ ">
                  <c:v>65939</c:v>
                </c:pt>
                <c:pt idx="59" formatCode="#,##0_ ">
                  <c:v>65384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55-4C91-9965-EDE203B184E0}"/>
            </c:ext>
          </c:extLst>
        </c:ser>
        <c:ser>
          <c:idx val="1"/>
          <c:order val="1"/>
          <c:tx>
            <c:strRef>
              <c:f>'전임교원_설립별(1965-)'!$D$3:$E$3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55-4C91-9965-EDE203B184E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20-4090-8BD9-6844D9BF18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'전임교원_설립별(1965-)'!$D$5:$D$64</c:f>
              <c:numCache>
                <c:formatCode>_(* #,##0_);_(* \(#,##0\);_(* "-"_);_(@_)</c:formatCode>
                <c:ptCount val="60"/>
                <c:pt idx="0">
                  <c:v>1622</c:v>
                </c:pt>
                <c:pt idx="1">
                  <c:v>1757</c:v>
                </c:pt>
                <c:pt idx="2">
                  <c:v>1827</c:v>
                </c:pt>
                <c:pt idx="3">
                  <c:v>2066</c:v>
                </c:pt>
                <c:pt idx="4">
                  <c:v>2230</c:v>
                </c:pt>
                <c:pt idx="5">
                  <c:v>2351</c:v>
                </c:pt>
                <c:pt idx="6">
                  <c:v>2508</c:v>
                </c:pt>
                <c:pt idx="7">
                  <c:v>2636</c:v>
                </c:pt>
                <c:pt idx="8">
                  <c:v>2718</c:v>
                </c:pt>
                <c:pt idx="9">
                  <c:v>2748</c:v>
                </c:pt>
                <c:pt idx="10">
                  <c:v>2998</c:v>
                </c:pt>
                <c:pt idx="11">
                  <c:v>2859</c:v>
                </c:pt>
                <c:pt idx="12">
                  <c:v>3090</c:v>
                </c:pt>
                <c:pt idx="13">
                  <c:v>3226</c:v>
                </c:pt>
                <c:pt idx="14">
                  <c:v>3540</c:v>
                </c:pt>
                <c:pt idx="15">
                  <c:v>3934</c:v>
                </c:pt>
                <c:pt idx="16">
                  <c:v>4453</c:v>
                </c:pt>
                <c:pt idx="17">
                  <c:v>4981</c:v>
                </c:pt>
                <c:pt idx="18">
                  <c:v>5476</c:v>
                </c:pt>
                <c:pt idx="19">
                  <c:v>6032</c:v>
                </c:pt>
                <c:pt idx="20">
                  <c:v>6411</c:v>
                </c:pt>
                <c:pt idx="21">
                  <c:v>6765</c:v>
                </c:pt>
                <c:pt idx="22">
                  <c:v>7255</c:v>
                </c:pt>
                <c:pt idx="23">
                  <c:v>7536</c:v>
                </c:pt>
                <c:pt idx="24">
                  <c:v>7818</c:v>
                </c:pt>
                <c:pt idx="25">
                  <c:v>8157</c:v>
                </c:pt>
                <c:pt idx="26">
                  <c:v>8531</c:v>
                </c:pt>
                <c:pt idx="27">
                  <c:v>8833</c:v>
                </c:pt>
                <c:pt idx="28">
                  <c:v>9266</c:v>
                </c:pt>
                <c:pt idx="29">
                  <c:v>9568</c:v>
                </c:pt>
                <c:pt idx="30">
                  <c:v>9829</c:v>
                </c:pt>
                <c:pt idx="31">
                  <c:v>10134</c:v>
                </c:pt>
                <c:pt idx="32">
                  <c:v>10620</c:v>
                </c:pt>
                <c:pt idx="33">
                  <c:v>10767</c:v>
                </c:pt>
                <c:pt idx="34">
                  <c:v>10849</c:v>
                </c:pt>
                <c:pt idx="35">
                  <c:v>10887</c:v>
                </c:pt>
                <c:pt idx="36">
                  <c:v>10981</c:v>
                </c:pt>
                <c:pt idx="37" formatCode="#,##0_);[Red]\(#,##0\)">
                  <c:v>11144</c:v>
                </c:pt>
                <c:pt idx="38" formatCode="#,##0_);[Red]\(#,##0\)">
                  <c:v>11414</c:v>
                </c:pt>
                <c:pt idx="39" formatCode="#,##0_);[Red]\(#,##0\)">
                  <c:v>11974</c:v>
                </c:pt>
                <c:pt idx="40" formatCode="#,##0_);[Red]\(#,##0\)">
                  <c:v>12471</c:v>
                </c:pt>
                <c:pt idx="41" formatCode="#,##0_);[Red]\(#,##0\)">
                  <c:v>12839</c:v>
                </c:pt>
                <c:pt idx="42" formatCode="#,##0_);[Red]\(#,##0\)">
                  <c:v>12964</c:v>
                </c:pt>
                <c:pt idx="43" formatCode="#,##0_);[Red]\(#,##0\)">
                  <c:v>13135</c:v>
                </c:pt>
                <c:pt idx="44" formatCode="#,##0_);[Red]\(#,##0\)">
                  <c:v>12691</c:v>
                </c:pt>
                <c:pt idx="45" formatCode="#,##0_);[Red]\(#,##0\)">
                  <c:v>12964</c:v>
                </c:pt>
                <c:pt idx="46" formatCode="#,##0_);[Red]\(#,##0\)">
                  <c:v>13709</c:v>
                </c:pt>
                <c:pt idx="47" formatCode="#,##0_);[Red]\(#,##0\)">
                  <c:v>14635</c:v>
                </c:pt>
                <c:pt idx="48" formatCode="#,##0_);[Red]\(#,##0\)">
                  <c:v>15079</c:v>
                </c:pt>
                <c:pt idx="49" formatCode="#,##0_);[Red]\(#,##0\)">
                  <c:v>15225</c:v>
                </c:pt>
                <c:pt idx="50" formatCode="#,##0_);[Red]\(#,##0\)">
                  <c:v>15299</c:v>
                </c:pt>
                <c:pt idx="51" formatCode="#,##0_);[Red]\(#,##0\)">
                  <c:v>15268</c:v>
                </c:pt>
                <c:pt idx="52" formatCode="#,##0_);[Red]\(#,##0\)">
                  <c:v>15865</c:v>
                </c:pt>
                <c:pt idx="53" formatCode="#,##0_);[Red]\(#,##0\)">
                  <c:v>16262</c:v>
                </c:pt>
                <c:pt idx="54" formatCode="#,##0_);[Red]\(#,##0\)">
                  <c:v>16350</c:v>
                </c:pt>
                <c:pt idx="55" formatCode="#,##0_);[Red]\(#,##0\)">
                  <c:v>16647</c:v>
                </c:pt>
                <c:pt idx="56" formatCode="#,##0_);[Red]\(#,##0\)">
                  <c:v>16890</c:v>
                </c:pt>
                <c:pt idx="57" formatCode="#,##0_);[Red]\(#,##0\)">
                  <c:v>17021</c:v>
                </c:pt>
                <c:pt idx="58" formatCode="#,##0_);[Red]\(#,##0\)">
                  <c:v>17121</c:v>
                </c:pt>
                <c:pt idx="59" formatCode="#,##0_);[Red]\(#,##0\)">
                  <c:v>17498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855-4C91-9965-EDE203B184E0}"/>
            </c:ext>
          </c:extLst>
        </c:ser>
        <c:ser>
          <c:idx val="2"/>
          <c:order val="2"/>
          <c:tx>
            <c:strRef>
              <c:f>'전임교원_설립별(1965-)'!$F$3:$G$3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8053692630469118E-2"/>
                  <c:y val="-4.443515545955596E-2"/>
                </c:manualLayout>
              </c:layout>
              <c:spPr/>
              <c:txPr>
                <a:bodyPr/>
                <a:lstStyle/>
                <a:p>
                  <a:pPr>
                    <a:defRPr b="1">
                      <a:solidFill>
                        <a:schemeClr val="accent3">
                          <a:lumMod val="50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55-4C91-9965-EDE203B184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'전임교원_설립별(1965-)'!$F$5:$F$64</c:f>
              <c:numCache>
                <c:formatCode>_(* #,##0_);_(* \(#,##0\);_(* "-"_);_(@_)</c:formatCode>
                <c:ptCount val="60"/>
                <c:pt idx="0">
                  <c:v>95</c:v>
                </c:pt>
                <c:pt idx="1">
                  <c:v>103</c:v>
                </c:pt>
                <c:pt idx="2">
                  <c:v>115</c:v>
                </c:pt>
                <c:pt idx="3">
                  <c:v>62</c:v>
                </c:pt>
                <c:pt idx="4">
                  <c:v>60</c:v>
                </c:pt>
                <c:pt idx="5">
                  <c:v>59</c:v>
                </c:pt>
                <c:pt idx="6">
                  <c:v>63</c:v>
                </c:pt>
                <c:pt idx="7">
                  <c:v>66</c:v>
                </c:pt>
                <c:pt idx="8">
                  <c:v>66</c:v>
                </c:pt>
                <c:pt idx="9">
                  <c:v>65</c:v>
                </c:pt>
                <c:pt idx="10">
                  <c:v>68</c:v>
                </c:pt>
                <c:pt idx="11">
                  <c:v>35</c:v>
                </c:pt>
                <c:pt idx="12">
                  <c:v>40</c:v>
                </c:pt>
                <c:pt idx="13">
                  <c:v>48</c:v>
                </c:pt>
                <c:pt idx="14">
                  <c:v>57</c:v>
                </c:pt>
                <c:pt idx="15">
                  <c:v>66</c:v>
                </c:pt>
                <c:pt idx="16">
                  <c:v>72</c:v>
                </c:pt>
                <c:pt idx="17">
                  <c:v>78</c:v>
                </c:pt>
                <c:pt idx="18">
                  <c:v>89</c:v>
                </c:pt>
                <c:pt idx="19">
                  <c:v>101</c:v>
                </c:pt>
                <c:pt idx="20">
                  <c:v>109</c:v>
                </c:pt>
                <c:pt idx="21">
                  <c:v>119</c:v>
                </c:pt>
                <c:pt idx="22">
                  <c:v>124</c:v>
                </c:pt>
                <c:pt idx="23">
                  <c:v>123</c:v>
                </c:pt>
                <c:pt idx="24">
                  <c:v>130</c:v>
                </c:pt>
                <c:pt idx="25">
                  <c:v>132</c:v>
                </c:pt>
                <c:pt idx="26">
                  <c:v>136</c:v>
                </c:pt>
                <c:pt idx="27">
                  <c:v>139</c:v>
                </c:pt>
                <c:pt idx="28">
                  <c:v>147</c:v>
                </c:pt>
                <c:pt idx="29">
                  <c:v>316</c:v>
                </c:pt>
                <c:pt idx="30">
                  <c:v>354</c:v>
                </c:pt>
                <c:pt idx="31">
                  <c:v>381</c:v>
                </c:pt>
                <c:pt idx="32">
                  <c:v>406</c:v>
                </c:pt>
                <c:pt idx="33">
                  <c:v>439</c:v>
                </c:pt>
                <c:pt idx="34">
                  <c:v>475</c:v>
                </c:pt>
                <c:pt idx="35">
                  <c:v>472</c:v>
                </c:pt>
                <c:pt idx="36">
                  <c:v>467</c:v>
                </c:pt>
                <c:pt idx="37" formatCode="#,##0_);[Red]\(#,##0\)">
                  <c:v>488</c:v>
                </c:pt>
                <c:pt idx="38" formatCode="#,##0_);[Red]\(#,##0\)">
                  <c:v>510</c:v>
                </c:pt>
                <c:pt idx="39" formatCode="#,##0_);[Red]\(#,##0\)">
                  <c:v>529</c:v>
                </c:pt>
                <c:pt idx="40" formatCode="#,##0_);[Red]\(#,##0\)">
                  <c:v>537</c:v>
                </c:pt>
                <c:pt idx="41" formatCode="#,##0_);[Red]\(#,##0\)">
                  <c:v>546</c:v>
                </c:pt>
                <c:pt idx="42" formatCode="#,##0_);[Red]\(#,##0\)">
                  <c:v>546</c:v>
                </c:pt>
                <c:pt idx="43" formatCode="#,##0_);[Red]\(#,##0\)">
                  <c:v>568</c:v>
                </c:pt>
                <c:pt idx="44" formatCode="#,##0_);[Red]\(#,##0\)">
                  <c:v>610</c:v>
                </c:pt>
                <c:pt idx="45" formatCode="#,##0_);[Red]\(#,##0\)">
                  <c:v>782</c:v>
                </c:pt>
                <c:pt idx="46" formatCode="#,##0_);[Red]\(#,##0\)">
                  <c:v>780</c:v>
                </c:pt>
                <c:pt idx="47" formatCode="#,##0_);[Red]\(#,##0\)">
                  <c:v>706</c:v>
                </c:pt>
                <c:pt idx="48" formatCode="#,##0_);[Red]\(#,##0\)">
                  <c:v>339</c:v>
                </c:pt>
                <c:pt idx="49" formatCode="#,##0_);[Red]\(#,##0\)">
                  <c:v>354</c:v>
                </c:pt>
                <c:pt idx="50" formatCode="#,##0_);[Red]\(#,##0\)">
                  <c:v>354</c:v>
                </c:pt>
                <c:pt idx="51" formatCode="#,##0_);[Red]\(#,##0\)">
                  <c:v>370</c:v>
                </c:pt>
                <c:pt idx="52" formatCode="#,##0_);[Red]\(#,##0\)">
                  <c:v>374</c:v>
                </c:pt>
                <c:pt idx="53" formatCode="#,##0_);[Red]\(#,##0\)">
                  <c:v>379</c:v>
                </c:pt>
                <c:pt idx="54" formatCode="#,##0_);[Red]\(#,##0\)">
                  <c:v>369</c:v>
                </c:pt>
                <c:pt idx="55" formatCode="#,##0_);[Red]\(#,##0\)">
                  <c:v>378</c:v>
                </c:pt>
                <c:pt idx="56" formatCode="#,##0_);[Red]\(#,##0\)">
                  <c:v>388</c:v>
                </c:pt>
                <c:pt idx="57" formatCode="#,##0_);[Red]\(#,##0\)">
                  <c:v>390</c:v>
                </c:pt>
                <c:pt idx="58" formatCode="#,##0_);[Red]\(#,##0\)">
                  <c:v>393</c:v>
                </c:pt>
                <c:pt idx="59" formatCode="#,##0_);[Red]\(#,##0\)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855-4C91-9965-EDE203B184E0}"/>
            </c:ext>
          </c:extLst>
        </c:ser>
        <c:ser>
          <c:idx val="3"/>
          <c:order val="3"/>
          <c:tx>
            <c:strRef>
              <c:f>'전임교원_설립별(1965-)'!$H$3:$I$3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855-4C91-9965-EDE203B184E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20-4090-8BD9-6844D9BF18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'전임교원_설립별(1965-)'!$H$5:$H$64</c:f>
              <c:numCache>
                <c:formatCode>_(* #,##0_);_(* \(#,##0\);_(* "-"_);_(@_)</c:formatCode>
                <c:ptCount val="60"/>
                <c:pt idx="0">
                  <c:v>2827</c:v>
                </c:pt>
                <c:pt idx="1">
                  <c:v>3150</c:v>
                </c:pt>
                <c:pt idx="2">
                  <c:v>3268</c:v>
                </c:pt>
                <c:pt idx="3">
                  <c:v>3581</c:v>
                </c:pt>
                <c:pt idx="4">
                  <c:v>3818</c:v>
                </c:pt>
                <c:pt idx="5">
                  <c:v>4116</c:v>
                </c:pt>
                <c:pt idx="6">
                  <c:v>4343</c:v>
                </c:pt>
                <c:pt idx="7">
                  <c:v>4691</c:v>
                </c:pt>
                <c:pt idx="8">
                  <c:v>4920</c:v>
                </c:pt>
                <c:pt idx="9">
                  <c:v>5167</c:v>
                </c:pt>
                <c:pt idx="10">
                  <c:v>5409</c:v>
                </c:pt>
                <c:pt idx="11">
                  <c:v>5430</c:v>
                </c:pt>
                <c:pt idx="12">
                  <c:v>5832</c:v>
                </c:pt>
                <c:pt idx="13">
                  <c:v>6232</c:v>
                </c:pt>
                <c:pt idx="14">
                  <c:v>7061</c:v>
                </c:pt>
                <c:pt idx="15">
                  <c:v>7796</c:v>
                </c:pt>
                <c:pt idx="16">
                  <c:v>9203</c:v>
                </c:pt>
                <c:pt idx="17">
                  <c:v>10260</c:v>
                </c:pt>
                <c:pt idx="18">
                  <c:v>11394</c:v>
                </c:pt>
                <c:pt idx="19">
                  <c:v>12347</c:v>
                </c:pt>
                <c:pt idx="20">
                  <c:v>13288</c:v>
                </c:pt>
                <c:pt idx="21">
                  <c:v>13925</c:v>
                </c:pt>
                <c:pt idx="22">
                  <c:v>14554</c:v>
                </c:pt>
                <c:pt idx="23">
                  <c:v>15103</c:v>
                </c:pt>
                <c:pt idx="24">
                  <c:v>16009</c:v>
                </c:pt>
                <c:pt idx="25">
                  <c:v>17048</c:v>
                </c:pt>
                <c:pt idx="26">
                  <c:v>18182</c:v>
                </c:pt>
                <c:pt idx="27">
                  <c:v>19520</c:v>
                </c:pt>
                <c:pt idx="28">
                  <c:v>20771</c:v>
                </c:pt>
                <c:pt idx="29">
                  <c:v>21720</c:v>
                </c:pt>
                <c:pt idx="30">
                  <c:v>23755</c:v>
                </c:pt>
                <c:pt idx="31">
                  <c:v>25418</c:v>
                </c:pt>
                <c:pt idx="32">
                  <c:v>27775</c:v>
                </c:pt>
                <c:pt idx="33">
                  <c:v>29139</c:v>
                </c:pt>
                <c:pt idx="34">
                  <c:v>29902</c:v>
                </c:pt>
                <c:pt idx="35">
                  <c:v>30592</c:v>
                </c:pt>
                <c:pt idx="36">
                  <c:v>31861</c:v>
                </c:pt>
                <c:pt idx="37" formatCode="#,##0_);[Red]\(#,##0\)">
                  <c:v>32545</c:v>
                </c:pt>
                <c:pt idx="38" formatCode="#,##0_);[Red]\(#,##0\)">
                  <c:v>33348</c:v>
                </c:pt>
                <c:pt idx="39" formatCode="#,##0_);[Red]\(#,##0\)">
                  <c:v>34502</c:v>
                </c:pt>
                <c:pt idx="40" formatCode="#,##0_);[Red]\(#,##0\)">
                  <c:v>36192</c:v>
                </c:pt>
                <c:pt idx="41" formatCode="#,##0_);[Red]\(#,##0\)">
                  <c:v>38474</c:v>
                </c:pt>
                <c:pt idx="42" formatCode="#,##0_);[Red]\(#,##0\)">
                  <c:v>39253</c:v>
                </c:pt>
                <c:pt idx="43" formatCode="#,##0_);[Red]\(#,##0\)">
                  <c:v>40630</c:v>
                </c:pt>
                <c:pt idx="44" formatCode="#,##0_);[Red]\(#,##0\)">
                  <c:v>41217</c:v>
                </c:pt>
                <c:pt idx="45" formatCode="#,##0_);[Red]\(#,##0\)">
                  <c:v>42226</c:v>
                </c:pt>
                <c:pt idx="46" formatCode="#,##0_);[Red]\(#,##0\)">
                  <c:v>43615</c:v>
                </c:pt>
                <c:pt idx="47" formatCode="#,##0_);[Red]\(#,##0\)">
                  <c:v>46652</c:v>
                </c:pt>
                <c:pt idx="48" formatCode="#,##0_);[Red]\(#,##0\)">
                  <c:v>47624</c:v>
                </c:pt>
                <c:pt idx="49" formatCode="#,##0_);[Red]\(#,##0\)">
                  <c:v>48799</c:v>
                </c:pt>
                <c:pt idx="50" formatCode="#,##0_);[Red]\(#,##0\)">
                  <c:v>49770</c:v>
                </c:pt>
                <c:pt idx="51" formatCode="#,##0_);[Red]\(#,##0\)">
                  <c:v>49662</c:v>
                </c:pt>
                <c:pt idx="52" formatCode="#,##0_);[Red]\(#,##0\)">
                  <c:v>50556</c:v>
                </c:pt>
                <c:pt idx="53" formatCode="#,##0_);[Red]\(#,##0\)">
                  <c:v>50222</c:v>
                </c:pt>
                <c:pt idx="54" formatCode="#,##0_);[Red]\(#,##0\)">
                  <c:v>49190</c:v>
                </c:pt>
                <c:pt idx="55" formatCode="#,##0_);[Red]\(#,##0\)">
                  <c:v>49029</c:v>
                </c:pt>
                <c:pt idx="56" formatCode="#,##0_);[Red]\(#,##0\)">
                  <c:v>50195</c:v>
                </c:pt>
                <c:pt idx="57" formatCode="#,##0_);[Red]\(#,##0\)">
                  <c:v>49319</c:v>
                </c:pt>
                <c:pt idx="58" formatCode="#,##0_);[Red]\(#,##0\)">
                  <c:v>48425</c:v>
                </c:pt>
                <c:pt idx="59" formatCode="#,##0_);[Red]\(#,##0\)">
                  <c:v>47481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C855-4C91-9965-EDE203B18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08928"/>
        <c:axId val="1"/>
      </c:lineChart>
      <c:catAx>
        <c:axId val="52230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22308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5894621579382227"/>
          <c:y val="0.91612228856681888"/>
          <c:w val="0.47794658411061453"/>
          <c:h val="4.851901393236524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56947464347595E-2"/>
          <c:y val="0.12166103916050502"/>
          <c:w val="0.87088031464154092"/>
          <c:h val="0.73707829101914679"/>
        </c:manualLayout>
      </c:layout>
      <c:barChart>
        <c:barDir val="col"/>
        <c:grouping val="percentStacked"/>
        <c:varyColors val="0"/>
        <c:ser>
          <c:idx val="0"/>
          <c:order val="0"/>
          <c:tx>
            <c:v>박사</c:v>
          </c:tx>
          <c:spPr>
            <a:solidFill>
              <a:srgbClr val="074259"/>
            </a:solidFill>
          </c:spPr>
          <c:invertIfNegative val="0"/>
          <c:cat>
            <c:strRef>
              <c:f>'전임교원_학위별(1965-)'!$A$6:$A$65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'전임교원_학위별(1965-)'!$H$6:$H$65</c:f>
              <c:numCache>
                <c:formatCode>#,##0_);[Red]\(#,##0\)</c:formatCode>
                <c:ptCount val="60"/>
                <c:pt idx="0">
                  <c:v>727</c:v>
                </c:pt>
                <c:pt idx="1">
                  <c:v>820</c:v>
                </c:pt>
                <c:pt idx="2">
                  <c:v>955</c:v>
                </c:pt>
                <c:pt idx="3">
                  <c:v>1045</c:v>
                </c:pt>
                <c:pt idx="4">
                  <c:v>1181</c:v>
                </c:pt>
                <c:pt idx="5">
                  <c:v>1364</c:v>
                </c:pt>
                <c:pt idx="6">
                  <c:v>1566</c:v>
                </c:pt>
                <c:pt idx="7">
                  <c:v>1742</c:v>
                </c:pt>
                <c:pt idx="8">
                  <c:v>2120</c:v>
                </c:pt>
                <c:pt idx="9">
                  <c:v>2318</c:v>
                </c:pt>
                <c:pt idx="10">
                  <c:v>2709</c:v>
                </c:pt>
                <c:pt idx="11">
                  <c:v>3275</c:v>
                </c:pt>
                <c:pt idx="12">
                  <c:v>3456</c:v>
                </c:pt>
                <c:pt idx="13">
                  <c:v>3716</c:v>
                </c:pt>
                <c:pt idx="14">
                  <c:v>4178</c:v>
                </c:pt>
                <c:pt idx="15">
                  <c:v>4683</c:v>
                </c:pt>
                <c:pt idx="16">
                  <c:v>5278</c:v>
                </c:pt>
                <c:pt idx="17">
                  <c:v>5901</c:v>
                </c:pt>
                <c:pt idx="18">
                  <c:v>6797</c:v>
                </c:pt>
                <c:pt idx="19">
                  <c:v>7700</c:v>
                </c:pt>
                <c:pt idx="20">
                  <c:v>8789</c:v>
                </c:pt>
                <c:pt idx="21">
                  <c:v>9914</c:v>
                </c:pt>
                <c:pt idx="22">
                  <c:v>11278</c:v>
                </c:pt>
                <c:pt idx="23">
                  <c:v>12753</c:v>
                </c:pt>
                <c:pt idx="24">
                  <c:v>14468</c:v>
                </c:pt>
                <c:pt idx="25">
                  <c:v>16155</c:v>
                </c:pt>
                <c:pt idx="26">
                  <c:v>18143</c:v>
                </c:pt>
                <c:pt idx="27">
                  <c:v>20132</c:v>
                </c:pt>
                <c:pt idx="28">
                  <c:v>22510</c:v>
                </c:pt>
                <c:pt idx="29">
                  <c:v>24330</c:v>
                </c:pt>
                <c:pt idx="30">
                  <c:v>26771</c:v>
                </c:pt>
                <c:pt idx="31">
                  <c:v>28829</c:v>
                </c:pt>
                <c:pt idx="32">
                  <c:v>31272</c:v>
                </c:pt>
                <c:pt idx="33">
                  <c:v>32930</c:v>
                </c:pt>
                <c:pt idx="34">
                  <c:v>33803</c:v>
                </c:pt>
                <c:pt idx="35">
                  <c:v>34674</c:v>
                </c:pt>
                <c:pt idx="36">
                  <c:v>35937</c:v>
                </c:pt>
                <c:pt idx="37">
                  <c:v>36925</c:v>
                </c:pt>
                <c:pt idx="38">
                  <c:v>37986</c:v>
                </c:pt>
                <c:pt idx="39">
                  <c:v>39542</c:v>
                </c:pt>
                <c:pt idx="40">
                  <c:v>41379</c:v>
                </c:pt>
                <c:pt idx="41">
                  <c:v>43362</c:v>
                </c:pt>
                <c:pt idx="42">
                  <c:v>44217</c:v>
                </c:pt>
                <c:pt idx="43">
                  <c:v>45633</c:v>
                </c:pt>
                <c:pt idx="44">
                  <c:v>46008</c:v>
                </c:pt>
                <c:pt idx="45">
                  <c:v>47004</c:v>
                </c:pt>
                <c:pt idx="46">
                  <c:v>49014</c:v>
                </c:pt>
                <c:pt idx="47">
                  <c:v>52040</c:v>
                </c:pt>
                <c:pt idx="48">
                  <c:v>53095</c:v>
                </c:pt>
                <c:pt idx="49">
                  <c:v>54756</c:v>
                </c:pt>
                <c:pt idx="50">
                  <c:v>55834</c:v>
                </c:pt>
                <c:pt idx="51">
                  <c:v>56405</c:v>
                </c:pt>
                <c:pt idx="52">
                  <c:v>58027</c:v>
                </c:pt>
                <c:pt idx="53">
                  <c:v>58337</c:v>
                </c:pt>
                <c:pt idx="54">
                  <c:v>57830</c:v>
                </c:pt>
                <c:pt idx="55">
                  <c:v>58048</c:v>
                </c:pt>
                <c:pt idx="56">
                  <c:v>59260</c:v>
                </c:pt>
                <c:pt idx="57">
                  <c:v>58947</c:v>
                </c:pt>
                <c:pt idx="58">
                  <c:v>58449</c:v>
                </c:pt>
                <c:pt idx="59">
                  <c:v>58243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9-4783-B54E-DFCB6EAE999E}"/>
            </c:ext>
          </c:extLst>
        </c:ser>
        <c:ser>
          <c:idx val="1"/>
          <c:order val="1"/>
          <c:tx>
            <c:v>석사</c:v>
          </c:tx>
          <c:spPr>
            <a:solidFill>
              <a:srgbClr val="733924"/>
            </a:solidFill>
          </c:spPr>
          <c:invertIfNegative val="0"/>
          <c:cat>
            <c:strRef>
              <c:f>'전임교원_학위별(1965-)'!$A$6:$A$65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'전임교원_학위별(1965-)'!$N$6:$N$65</c:f>
              <c:numCache>
                <c:formatCode>#,##0_);[Red]\(#,##0\)</c:formatCode>
                <c:ptCount val="60"/>
                <c:pt idx="0">
                  <c:v>1614</c:v>
                </c:pt>
                <c:pt idx="1">
                  <c:v>1751</c:v>
                </c:pt>
                <c:pt idx="2">
                  <c:v>1997</c:v>
                </c:pt>
                <c:pt idx="3">
                  <c:v>2291</c:v>
                </c:pt>
                <c:pt idx="4">
                  <c:v>2560</c:v>
                </c:pt>
                <c:pt idx="5">
                  <c:v>2858</c:v>
                </c:pt>
                <c:pt idx="6">
                  <c:v>3116</c:v>
                </c:pt>
                <c:pt idx="7">
                  <c:v>3755</c:v>
                </c:pt>
                <c:pt idx="8">
                  <c:v>3582</c:v>
                </c:pt>
                <c:pt idx="9">
                  <c:v>3803</c:v>
                </c:pt>
                <c:pt idx="10">
                  <c:v>4042</c:v>
                </c:pt>
                <c:pt idx="11">
                  <c:v>3868</c:v>
                </c:pt>
                <c:pt idx="12">
                  <c:v>4473</c:v>
                </c:pt>
                <c:pt idx="13">
                  <c:v>4930</c:v>
                </c:pt>
                <c:pt idx="14">
                  <c:v>5741</c:v>
                </c:pt>
                <c:pt idx="15">
                  <c:v>6353</c:v>
                </c:pt>
                <c:pt idx="16">
                  <c:v>7944</c:v>
                </c:pt>
                <c:pt idx="17">
                  <c:v>9323</c:v>
                </c:pt>
                <c:pt idx="18">
                  <c:v>10285</c:v>
                </c:pt>
                <c:pt idx="19">
                  <c:v>11322</c:v>
                </c:pt>
                <c:pt idx="20">
                  <c:v>11873</c:v>
                </c:pt>
                <c:pt idx="21">
                  <c:v>12029</c:v>
                </c:pt>
                <c:pt idx="22">
                  <c:v>12185</c:v>
                </c:pt>
                <c:pt idx="23">
                  <c:v>11591</c:v>
                </c:pt>
                <c:pt idx="24">
                  <c:v>11617</c:v>
                </c:pt>
                <c:pt idx="25">
                  <c:v>11328</c:v>
                </c:pt>
                <c:pt idx="26">
                  <c:v>10722</c:v>
                </c:pt>
                <c:pt idx="27">
                  <c:v>10386</c:v>
                </c:pt>
                <c:pt idx="28">
                  <c:v>9824</c:v>
                </c:pt>
                <c:pt idx="29">
                  <c:v>10045</c:v>
                </c:pt>
                <c:pt idx="30">
                  <c:v>10057</c:v>
                </c:pt>
                <c:pt idx="31">
                  <c:v>10192</c:v>
                </c:pt>
                <c:pt idx="32">
                  <c:v>10598</c:v>
                </c:pt>
                <c:pt idx="33">
                  <c:v>6548</c:v>
                </c:pt>
                <c:pt idx="34">
                  <c:v>6504</c:v>
                </c:pt>
                <c:pt idx="35">
                  <c:v>6394</c:v>
                </c:pt>
                <c:pt idx="36">
                  <c:v>6407</c:v>
                </c:pt>
                <c:pt idx="37">
                  <c:v>6231</c:v>
                </c:pt>
                <c:pt idx="38">
                  <c:v>6352</c:v>
                </c:pt>
                <c:pt idx="39">
                  <c:v>6470</c:v>
                </c:pt>
                <c:pt idx="40">
                  <c:v>6660</c:v>
                </c:pt>
                <c:pt idx="41">
                  <c:v>7298</c:v>
                </c:pt>
                <c:pt idx="42">
                  <c:v>7293</c:v>
                </c:pt>
                <c:pt idx="43">
                  <c:v>7372</c:v>
                </c:pt>
                <c:pt idx="44">
                  <c:v>7201</c:v>
                </c:pt>
                <c:pt idx="45">
                  <c:v>7458</c:v>
                </c:pt>
                <c:pt idx="46">
                  <c:v>7507</c:v>
                </c:pt>
                <c:pt idx="47">
                  <c:v>8240</c:v>
                </c:pt>
                <c:pt idx="48">
                  <c:v>8162</c:v>
                </c:pt>
                <c:pt idx="49">
                  <c:v>8123</c:v>
                </c:pt>
                <c:pt idx="50">
                  <c:v>8144</c:v>
                </c:pt>
                <c:pt idx="51">
                  <c:v>7703</c:v>
                </c:pt>
                <c:pt idx="52">
                  <c:v>7657</c:v>
                </c:pt>
                <c:pt idx="53">
                  <c:v>7505</c:v>
                </c:pt>
                <c:pt idx="54">
                  <c:v>7143</c:v>
                </c:pt>
                <c:pt idx="55">
                  <c:v>7114</c:v>
                </c:pt>
                <c:pt idx="56">
                  <c:v>7324</c:v>
                </c:pt>
                <c:pt idx="57">
                  <c:v>6951</c:v>
                </c:pt>
                <c:pt idx="58">
                  <c:v>6739</c:v>
                </c:pt>
                <c:pt idx="59">
                  <c:v>6437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99-4783-B54E-DFCB6EAE999E}"/>
            </c:ext>
          </c:extLst>
        </c:ser>
        <c:ser>
          <c:idx val="2"/>
          <c:order val="2"/>
          <c:tx>
            <c:v>학사</c:v>
          </c:tx>
          <c:spPr>
            <a:solidFill>
              <a:srgbClr val="FFC000"/>
            </a:solidFill>
          </c:spPr>
          <c:invertIfNegative val="0"/>
          <c:cat>
            <c:strRef>
              <c:f>'전임교원_학위별(1965-)'!$A$6:$A$65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'전임교원_학위별(1965-)'!$T$6:$T$65</c:f>
              <c:numCache>
                <c:formatCode>#,##0_);[Red]\(#,##0\)</c:formatCode>
                <c:ptCount val="60"/>
                <c:pt idx="0">
                  <c:v>2429</c:v>
                </c:pt>
                <c:pt idx="1">
                  <c:v>2680</c:v>
                </c:pt>
                <c:pt idx="2">
                  <c:v>2435</c:v>
                </c:pt>
                <c:pt idx="3">
                  <c:v>2666</c:v>
                </c:pt>
                <c:pt idx="4">
                  <c:v>2837</c:v>
                </c:pt>
                <c:pt idx="5">
                  <c:v>3023</c:v>
                </c:pt>
                <c:pt idx="6">
                  <c:v>2867</c:v>
                </c:pt>
                <c:pt idx="7">
                  <c:v>3010</c:v>
                </c:pt>
                <c:pt idx="8">
                  <c:v>3132</c:v>
                </c:pt>
                <c:pt idx="9">
                  <c:v>2986</c:v>
                </c:pt>
                <c:pt idx="10">
                  <c:v>2947</c:v>
                </c:pt>
                <c:pt idx="11">
                  <c:v>2664</c:v>
                </c:pt>
                <c:pt idx="12">
                  <c:v>2697</c:v>
                </c:pt>
                <c:pt idx="13">
                  <c:v>2587</c:v>
                </c:pt>
                <c:pt idx="14">
                  <c:v>2906</c:v>
                </c:pt>
                <c:pt idx="15">
                  <c:v>3193</c:v>
                </c:pt>
                <c:pt idx="16">
                  <c:v>3938</c:v>
                </c:pt>
                <c:pt idx="17">
                  <c:v>4651</c:v>
                </c:pt>
                <c:pt idx="18">
                  <c:v>5175</c:v>
                </c:pt>
                <c:pt idx="19">
                  <c:v>5206</c:v>
                </c:pt>
                <c:pt idx="20">
                  <c:v>5260</c:v>
                </c:pt>
                <c:pt idx="21">
                  <c:v>5491</c:v>
                </c:pt>
                <c:pt idx="22">
                  <c:v>5078</c:v>
                </c:pt>
                <c:pt idx="23">
                  <c:v>5348</c:v>
                </c:pt>
                <c:pt idx="24">
                  <c:v>5545</c:v>
                </c:pt>
                <c:pt idx="25">
                  <c:v>5808</c:v>
                </c:pt>
                <c:pt idx="26">
                  <c:v>6252</c:v>
                </c:pt>
                <c:pt idx="27">
                  <c:v>6727</c:v>
                </c:pt>
                <c:pt idx="28">
                  <c:v>7130</c:v>
                </c:pt>
                <c:pt idx="29">
                  <c:v>7164</c:v>
                </c:pt>
                <c:pt idx="30">
                  <c:v>8207</c:v>
                </c:pt>
                <c:pt idx="31">
                  <c:v>9478</c:v>
                </c:pt>
                <c:pt idx="32">
                  <c:v>11316</c:v>
                </c:pt>
                <c:pt idx="33">
                  <c:v>832</c:v>
                </c:pt>
                <c:pt idx="34">
                  <c:v>872</c:v>
                </c:pt>
                <c:pt idx="35">
                  <c:v>863</c:v>
                </c:pt>
                <c:pt idx="36">
                  <c:v>921</c:v>
                </c:pt>
                <c:pt idx="37">
                  <c:v>979</c:v>
                </c:pt>
                <c:pt idx="38">
                  <c:v>862</c:v>
                </c:pt>
                <c:pt idx="39">
                  <c:v>897</c:v>
                </c:pt>
                <c:pt idx="40">
                  <c:v>932</c:v>
                </c:pt>
                <c:pt idx="41">
                  <c:v>1103</c:v>
                </c:pt>
                <c:pt idx="42">
                  <c:v>1219</c:v>
                </c:pt>
                <c:pt idx="43">
                  <c:v>1299</c:v>
                </c:pt>
                <c:pt idx="44">
                  <c:v>1297</c:v>
                </c:pt>
                <c:pt idx="45">
                  <c:v>1470</c:v>
                </c:pt>
                <c:pt idx="46">
                  <c:v>1561</c:v>
                </c:pt>
                <c:pt idx="47">
                  <c:v>1672</c:v>
                </c:pt>
                <c:pt idx="48">
                  <c:v>1656</c:v>
                </c:pt>
                <c:pt idx="49">
                  <c:v>1479</c:v>
                </c:pt>
                <c:pt idx="50">
                  <c:v>1422</c:v>
                </c:pt>
                <c:pt idx="51">
                  <c:v>1171</c:v>
                </c:pt>
                <c:pt idx="52">
                  <c:v>1091</c:v>
                </c:pt>
                <c:pt idx="53">
                  <c:v>1000</c:v>
                </c:pt>
                <c:pt idx="54">
                  <c:v>914</c:v>
                </c:pt>
                <c:pt idx="55">
                  <c:v>872</c:v>
                </c:pt>
                <c:pt idx="56">
                  <c:v>865</c:v>
                </c:pt>
                <c:pt idx="57">
                  <c:v>806</c:v>
                </c:pt>
                <c:pt idx="58">
                  <c:v>732</c:v>
                </c:pt>
                <c:pt idx="59">
                  <c:v>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99-4783-B54E-DFCB6EAE999E}"/>
            </c:ext>
          </c:extLst>
        </c:ser>
        <c:ser>
          <c:idx val="3"/>
          <c:order val="3"/>
          <c:tx>
            <c:v>기타</c:v>
          </c:tx>
          <c:spPr>
            <a:solidFill>
              <a:srgbClr val="666633"/>
            </a:solidFill>
          </c:spPr>
          <c:invertIfNegative val="0"/>
          <c:cat>
            <c:strRef>
              <c:f>'전임교원_학위별(1965-)'!$A$6:$A$65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'전임교원_학위별(1965-)'!$Z$6:$Z$65</c:f>
              <c:numCache>
                <c:formatCode>#,##0_);[Red]\(#,##0\)</c:formatCode>
                <c:ptCount val="60"/>
                <c:pt idx="0">
                  <c:v>535</c:v>
                </c:pt>
                <c:pt idx="1">
                  <c:v>557</c:v>
                </c:pt>
                <c:pt idx="2">
                  <c:v>598</c:v>
                </c:pt>
                <c:pt idx="3">
                  <c:v>570</c:v>
                </c:pt>
                <c:pt idx="4">
                  <c:v>582</c:v>
                </c:pt>
                <c:pt idx="5">
                  <c:v>534</c:v>
                </c:pt>
                <c:pt idx="6">
                  <c:v>522</c:v>
                </c:pt>
                <c:pt idx="7">
                  <c:v>442</c:v>
                </c:pt>
                <c:pt idx="8">
                  <c:v>419</c:v>
                </c:pt>
                <c:pt idx="9">
                  <c:v>385</c:v>
                </c:pt>
                <c:pt idx="10">
                  <c:v>382</c:v>
                </c:pt>
                <c:pt idx="11">
                  <c:v>273</c:v>
                </c:pt>
                <c:pt idx="12">
                  <c:v>276</c:v>
                </c:pt>
                <c:pt idx="13">
                  <c:v>242</c:v>
                </c:pt>
                <c:pt idx="14">
                  <c:v>234</c:v>
                </c:pt>
                <c:pt idx="15">
                  <c:v>229</c:v>
                </c:pt>
                <c:pt idx="16">
                  <c:v>321</c:v>
                </c:pt>
                <c:pt idx="17">
                  <c:v>262</c:v>
                </c:pt>
                <c:pt idx="18">
                  <c:v>216</c:v>
                </c:pt>
                <c:pt idx="19">
                  <c:v>178</c:v>
                </c:pt>
                <c:pt idx="20">
                  <c:v>125</c:v>
                </c:pt>
                <c:pt idx="21">
                  <c:v>146</c:v>
                </c:pt>
                <c:pt idx="22">
                  <c:v>101</c:v>
                </c:pt>
                <c:pt idx="23">
                  <c:v>193</c:v>
                </c:pt>
                <c:pt idx="24">
                  <c:v>45</c:v>
                </c:pt>
                <c:pt idx="25">
                  <c:v>49</c:v>
                </c:pt>
                <c:pt idx="26">
                  <c:v>58</c:v>
                </c:pt>
                <c:pt idx="27">
                  <c:v>42</c:v>
                </c:pt>
                <c:pt idx="28">
                  <c:v>47</c:v>
                </c:pt>
                <c:pt idx="29">
                  <c:v>37</c:v>
                </c:pt>
                <c:pt idx="30">
                  <c:v>52</c:v>
                </c:pt>
                <c:pt idx="31">
                  <c:v>83</c:v>
                </c:pt>
                <c:pt idx="32">
                  <c:v>114</c:v>
                </c:pt>
                <c:pt idx="33">
                  <c:v>35</c:v>
                </c:pt>
                <c:pt idx="34">
                  <c:v>47</c:v>
                </c:pt>
                <c:pt idx="35">
                  <c:v>20</c:v>
                </c:pt>
                <c:pt idx="36">
                  <c:v>44</c:v>
                </c:pt>
                <c:pt idx="37">
                  <c:v>42</c:v>
                </c:pt>
                <c:pt idx="38">
                  <c:v>72</c:v>
                </c:pt>
                <c:pt idx="39">
                  <c:v>96</c:v>
                </c:pt>
                <c:pt idx="40">
                  <c:v>229</c:v>
                </c:pt>
                <c:pt idx="41">
                  <c:v>96</c:v>
                </c:pt>
                <c:pt idx="42">
                  <c:v>34</c:v>
                </c:pt>
                <c:pt idx="43">
                  <c:v>29</c:v>
                </c:pt>
                <c:pt idx="44">
                  <c:v>12</c:v>
                </c:pt>
                <c:pt idx="45">
                  <c:v>40</c:v>
                </c:pt>
                <c:pt idx="46">
                  <c:v>22</c:v>
                </c:pt>
                <c:pt idx="47">
                  <c:v>41</c:v>
                </c:pt>
                <c:pt idx="48">
                  <c:v>129</c:v>
                </c:pt>
                <c:pt idx="49">
                  <c:v>20</c:v>
                </c:pt>
                <c:pt idx="50">
                  <c:v>23</c:v>
                </c:pt>
                <c:pt idx="51">
                  <c:v>21</c:v>
                </c:pt>
                <c:pt idx="52">
                  <c:v>20</c:v>
                </c:pt>
                <c:pt idx="53">
                  <c:v>21</c:v>
                </c:pt>
                <c:pt idx="54">
                  <c:v>22</c:v>
                </c:pt>
                <c:pt idx="55">
                  <c:v>20</c:v>
                </c:pt>
                <c:pt idx="56">
                  <c:v>24</c:v>
                </c:pt>
                <c:pt idx="57">
                  <c:v>26</c:v>
                </c:pt>
                <c:pt idx="58">
                  <c:v>19</c:v>
                </c:pt>
                <c:pt idx="5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99-4783-B54E-DFCB6EAE9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22303104"/>
        <c:axId val="1"/>
      </c:barChart>
      <c:catAx>
        <c:axId val="52230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522303104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23658879361807852"/>
          <c:y val="0.91821721148492796"/>
          <c:w val="0.53740594369795269"/>
          <c:h val="5.5268432355046526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rgbClr val="8064A2">
          <a:lumMod val="75000"/>
        </a:srgb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84909910357282E-2"/>
          <c:y val="0.14932997853623256"/>
          <c:w val="0.88417583188828452"/>
          <c:h val="0.71589838896526625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'전임교원_설립별(1965-)'!$K$3</c:f>
              <c:strCache>
                <c:ptCount val="1"/>
                <c:pt idx="0">
                  <c:v>여교원비율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921-4FC6-BF34-00FCE2A4C4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'전임교원_설립별(1965-)'!$K$5:$K$64</c:f>
              <c:numCache>
                <c:formatCode>0.0_ </c:formatCode>
                <c:ptCount val="60"/>
                <c:pt idx="0">
                  <c:v>9.1549295774647899</c:v>
                </c:pt>
                <c:pt idx="1">
                  <c:v>9.3013972055888221</c:v>
                </c:pt>
                <c:pt idx="2">
                  <c:v>9.5777351247600766</c:v>
                </c:pt>
                <c:pt idx="3">
                  <c:v>9.7039761779646163</c:v>
                </c:pt>
                <c:pt idx="4">
                  <c:v>9.593975114603797</c:v>
                </c:pt>
                <c:pt idx="5">
                  <c:v>9.5157830217591179</c:v>
                </c:pt>
                <c:pt idx="6">
                  <c:v>9.9652878218108185</c:v>
                </c:pt>
                <c:pt idx="7">
                  <c:v>10.06357365075071</c:v>
                </c:pt>
                <c:pt idx="8">
                  <c:v>10.163551401869158</c:v>
                </c:pt>
                <c:pt idx="9">
                  <c:v>10.426065162907268</c:v>
                </c:pt>
                <c:pt idx="10">
                  <c:v>10.159292035398231</c:v>
                </c:pt>
                <c:pt idx="11">
                  <c:v>10.944257568476694</c:v>
                </c:pt>
                <c:pt idx="12">
                  <c:v>10.5779959830395</c:v>
                </c:pt>
                <c:pt idx="13">
                  <c:v>11.171891436987167</c:v>
                </c:pt>
                <c:pt idx="14">
                  <c:v>10.827547382248076</c:v>
                </c:pt>
                <c:pt idx="15">
                  <c:v>10.885045778229909</c:v>
                </c:pt>
                <c:pt idx="16">
                  <c:v>11.188811188811188</c:v>
                </c:pt>
                <c:pt idx="17">
                  <c:v>11.364971603890593</c:v>
                </c:pt>
                <c:pt idx="18">
                  <c:v>11.639837254555104</c:v>
                </c:pt>
                <c:pt idx="19">
                  <c:v>12.002164502164501</c:v>
                </c:pt>
                <c:pt idx="20">
                  <c:v>12.176898222940226</c:v>
                </c:pt>
                <c:pt idx="21">
                  <c:v>12.066894132346581</c:v>
                </c:pt>
                <c:pt idx="22">
                  <c:v>11.790452742442895</c:v>
                </c:pt>
                <c:pt idx="23">
                  <c:v>11.831122045514455</c:v>
                </c:pt>
                <c:pt idx="24">
                  <c:v>11.925533247067662</c:v>
                </c:pt>
                <c:pt idx="25">
                  <c:v>11.777242767494178</c:v>
                </c:pt>
                <c:pt idx="26">
                  <c:v>12.052590413050766</c:v>
                </c:pt>
                <c:pt idx="27">
                  <c:v>12.108662080584024</c:v>
                </c:pt>
                <c:pt idx="28">
                  <c:v>12.278028094354624</c:v>
                </c:pt>
                <c:pt idx="29">
                  <c:v>12.210479686115681</c:v>
                </c:pt>
                <c:pt idx="30">
                  <c:v>12.360775531852202</c:v>
                </c:pt>
                <c:pt idx="31">
                  <c:v>12.56226866668522</c:v>
                </c:pt>
                <c:pt idx="32">
                  <c:v>12.90172933687276</c:v>
                </c:pt>
                <c:pt idx="33">
                  <c:v>13.114388400049574</c:v>
                </c:pt>
                <c:pt idx="34">
                  <c:v>13.32654150293504</c:v>
                </c:pt>
                <c:pt idx="35">
                  <c:v>13.732688136158853</c:v>
                </c:pt>
                <c:pt idx="36">
                  <c:v>14.110231129788268</c:v>
                </c:pt>
                <c:pt idx="37">
                  <c:v>14.532449011929286</c:v>
                </c:pt>
                <c:pt idx="38">
                  <c:v>14.867909524650999</c:v>
                </c:pt>
                <c:pt idx="39">
                  <c:v>15.374960110626528</c:v>
                </c:pt>
                <c:pt idx="40">
                  <c:v>16.205284552845526</c:v>
                </c:pt>
                <c:pt idx="41">
                  <c:v>16.79168514626198</c:v>
                </c:pt>
                <c:pt idx="42">
                  <c:v>17.231772264655156</c:v>
                </c:pt>
                <c:pt idx="43">
                  <c:v>17.679863066644579</c:v>
                </c:pt>
                <c:pt idx="44">
                  <c:v>18.324223192340146</c:v>
                </c:pt>
                <c:pt idx="45">
                  <c:v>19.004144929607662</c:v>
                </c:pt>
                <c:pt idx="46">
                  <c:v>19.459933911606775</c:v>
                </c:pt>
                <c:pt idx="47">
                  <c:v>20.107108867130162</c:v>
                </c:pt>
                <c:pt idx="48">
                  <c:v>20.729037784334253</c:v>
                </c:pt>
                <c:pt idx="49">
                  <c:v>21.428127621237071</c:v>
                </c:pt>
                <c:pt idx="50">
                  <c:v>22.071748467664275</c:v>
                </c:pt>
                <c:pt idx="51">
                  <c:v>22.562021439509955</c:v>
                </c:pt>
                <c:pt idx="52">
                  <c:v>22.940339845796842</c:v>
                </c:pt>
                <c:pt idx="53">
                  <c:v>23.415042699250709</c:v>
                </c:pt>
                <c:pt idx="54">
                  <c:v>23.898101928416455</c:v>
                </c:pt>
                <c:pt idx="55">
                  <c:v>24.658612650255851</c:v>
                </c:pt>
                <c:pt idx="56">
                  <c:v>25.550961125190817</c:v>
                </c:pt>
                <c:pt idx="57">
                  <c:v>26.163644537689194</c:v>
                </c:pt>
                <c:pt idx="58">
                  <c:v>26.915785802029145</c:v>
                </c:pt>
                <c:pt idx="59">
                  <c:v>27.648966107916312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1-4FC6-BF34-00FCE2A4C419}"/>
            </c:ext>
          </c:extLst>
        </c:ser>
        <c:ser>
          <c:idx val="1"/>
          <c:order val="1"/>
          <c:tx>
            <c:strRef>
              <c:f>'전임교원_설립별(1965-)'!$L$3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ln>
                        <a:noFill/>
                      </a:ln>
                      <a:solidFill>
                        <a:srgbClr val="FF9900"/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921-4FC6-BF34-00FCE2A4C419}"/>
                </c:ext>
              </c:extLst>
            </c:dLbl>
            <c:dLbl>
              <c:idx val="5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ln>
                        <a:noFill/>
                      </a:ln>
                      <a:solidFill>
                        <a:srgbClr val="FF9900"/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F101-482D-ACD4-9534DB7726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n>
                      <a:noFill/>
                    </a:ln>
                    <a:solidFill>
                      <a:srgbClr val="FF990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'전임교원_설립별(1965-)'!$L$5:$L$64</c:f>
              <c:numCache>
                <c:formatCode>0.0_ </c:formatCode>
                <c:ptCount val="60"/>
                <c:pt idx="0">
                  <c:v>2.6790914385556204</c:v>
                </c:pt>
                <c:pt idx="1">
                  <c:v>3.064516129032258</c:v>
                </c:pt>
                <c:pt idx="2">
                  <c:v>3.0895983522142121</c:v>
                </c:pt>
                <c:pt idx="3">
                  <c:v>2.9135338345864659</c:v>
                </c:pt>
                <c:pt idx="4">
                  <c:v>3.0567685589519651</c:v>
                </c:pt>
                <c:pt idx="5">
                  <c:v>2.7385892116182573</c:v>
                </c:pt>
                <c:pt idx="6">
                  <c:v>3.7728510307273435</c:v>
                </c:pt>
                <c:pt idx="7">
                  <c:v>4.4041450777202069</c:v>
                </c:pt>
                <c:pt idx="8">
                  <c:v>3.8793103448275863</c:v>
                </c:pt>
                <c:pt idx="9">
                  <c:v>3.4838250977603979</c:v>
                </c:pt>
                <c:pt idx="10">
                  <c:v>3.5225048923679059</c:v>
                </c:pt>
                <c:pt idx="11">
                  <c:v>3.9391845196959228</c:v>
                </c:pt>
                <c:pt idx="12">
                  <c:v>4.1214057507987221</c:v>
                </c:pt>
                <c:pt idx="13">
                  <c:v>4.6426389737324376</c:v>
                </c:pt>
                <c:pt idx="14">
                  <c:v>4.9207673060884067</c:v>
                </c:pt>
                <c:pt idx="15">
                  <c:v>5.3</c:v>
                </c:pt>
                <c:pt idx="16">
                  <c:v>6.05524861878453</c:v>
                </c:pt>
                <c:pt idx="17">
                  <c:v>6.4637280094880412</c:v>
                </c:pt>
                <c:pt idx="18">
                  <c:v>7.0799640610961365</c:v>
                </c:pt>
                <c:pt idx="19">
                  <c:v>7.8265123104516556</c:v>
                </c:pt>
                <c:pt idx="20">
                  <c:v>8.1288343558282214</c:v>
                </c:pt>
                <c:pt idx="21">
                  <c:v>8.2655432887855902</c:v>
                </c:pt>
                <c:pt idx="22">
                  <c:v>8.1718390025748757</c:v>
                </c:pt>
                <c:pt idx="23">
                  <c:v>8.1211646429037732</c:v>
                </c:pt>
                <c:pt idx="24">
                  <c:v>8.1152491192752887</c:v>
                </c:pt>
                <c:pt idx="25">
                  <c:v>8.0106164796718549</c:v>
                </c:pt>
                <c:pt idx="26">
                  <c:v>8.1804545979000807</c:v>
                </c:pt>
                <c:pt idx="27">
                  <c:v>8.0584039233169875</c:v>
                </c:pt>
                <c:pt idx="28">
                  <c:v>7.9464570275151383</c:v>
                </c:pt>
                <c:pt idx="29">
                  <c:v>7.9825981384055043</c:v>
                </c:pt>
                <c:pt idx="30">
                  <c:v>8.0329961700874009</c:v>
                </c:pt>
                <c:pt idx="31">
                  <c:v>8.1787922016167389</c:v>
                </c:pt>
                <c:pt idx="32">
                  <c:v>8.1353165245782684</c:v>
                </c:pt>
                <c:pt idx="33">
                  <c:v>8.3437444226307331</c:v>
                </c:pt>
                <c:pt idx="34">
                  <c:v>8.3892617449664435</c:v>
                </c:pt>
                <c:pt idx="35">
                  <c:v>8.5042697420547579</c:v>
                </c:pt>
                <c:pt idx="36">
                  <c:v>8.7788259958071286</c:v>
                </c:pt>
                <c:pt idx="37">
                  <c:v>9.0440165061898217</c:v>
                </c:pt>
                <c:pt idx="38">
                  <c:v>9.2250922509225095</c:v>
                </c:pt>
                <c:pt idx="39">
                  <c:v>9.9496120930976559</c:v>
                </c:pt>
                <c:pt idx="40">
                  <c:v>10.685731857318572</c:v>
                </c:pt>
                <c:pt idx="41">
                  <c:v>10.95255883451625</c:v>
                </c:pt>
                <c:pt idx="42">
                  <c:v>11.376757957068838</c:v>
                </c:pt>
                <c:pt idx="43">
                  <c:v>11.559512515507553</c:v>
                </c:pt>
                <c:pt idx="44">
                  <c:v>12.172017141568304</c:v>
                </c:pt>
                <c:pt idx="45">
                  <c:v>12.600029099374362</c:v>
                </c:pt>
                <c:pt idx="46">
                  <c:v>12.588860514873351</c:v>
                </c:pt>
                <c:pt idx="47">
                  <c:v>12.828368424483411</c:v>
                </c:pt>
                <c:pt idx="48">
                  <c:v>13.17940070047996</c:v>
                </c:pt>
                <c:pt idx="49">
                  <c:v>13.550292059824123</c:v>
                </c:pt>
                <c:pt idx="50">
                  <c:v>13.888711429119018</c:v>
                </c:pt>
                <c:pt idx="51">
                  <c:v>14.515922752270111</c:v>
                </c:pt>
                <c:pt idx="52">
                  <c:v>14.939343555637663</c:v>
                </c:pt>
                <c:pt idx="53">
                  <c:v>15.756264647557238</c:v>
                </c:pt>
                <c:pt idx="54">
                  <c:v>16.454333393145522</c:v>
                </c:pt>
                <c:pt idx="55">
                  <c:v>17.40381791483113</c:v>
                </c:pt>
                <c:pt idx="56">
                  <c:v>18.277578423428636</c:v>
                </c:pt>
                <c:pt idx="57">
                  <c:v>19.07989202228476</c:v>
                </c:pt>
                <c:pt idx="58">
                  <c:v>20.178143199725934</c:v>
                </c:pt>
                <c:pt idx="59">
                  <c:v>20.90152488409764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921-4FC6-BF34-00FCE2A4C419}"/>
            </c:ext>
          </c:extLst>
        </c:ser>
        <c:ser>
          <c:idx val="3"/>
          <c:order val="2"/>
          <c:tx>
            <c:strRef>
              <c:f>'전임교원_설립별(1965-)'!$M$3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921-4FC6-BF34-00FCE2A4C4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'전임교원_설립별(1965-)'!$M$5:$M$64</c:f>
              <c:numCache>
                <c:formatCode>0.0_ </c:formatCode>
                <c:ptCount val="60"/>
                <c:pt idx="0">
                  <c:v>13.088079235939157</c:v>
                </c:pt>
                <c:pt idx="1">
                  <c:v>12.984126984126984</c:v>
                </c:pt>
                <c:pt idx="2">
                  <c:v>13.43329253365973</c:v>
                </c:pt>
                <c:pt idx="3">
                  <c:v>13.739179000279252</c:v>
                </c:pt>
                <c:pt idx="4">
                  <c:v>13.514929282346777</c:v>
                </c:pt>
                <c:pt idx="5">
                  <c:v>13.48396501457726</c:v>
                </c:pt>
                <c:pt idx="6">
                  <c:v>13.631130554915957</c:v>
                </c:pt>
                <c:pt idx="7">
                  <c:v>13.323385205713068</c:v>
                </c:pt>
                <c:pt idx="8">
                  <c:v>13.719512195121952</c:v>
                </c:pt>
                <c:pt idx="9">
                  <c:v>14.205535126766014</c:v>
                </c:pt>
                <c:pt idx="10">
                  <c:v>13.921242373821407</c:v>
                </c:pt>
                <c:pt idx="11">
                  <c:v>14.677716390423573</c:v>
                </c:pt>
                <c:pt idx="12">
                  <c:v>14.043209876543211</c:v>
                </c:pt>
                <c:pt idx="13">
                  <c:v>14.602053915275995</c:v>
                </c:pt>
                <c:pt idx="14">
                  <c:v>13.836567058490298</c:v>
                </c:pt>
                <c:pt idx="15">
                  <c:v>13.750641354540791</c:v>
                </c:pt>
                <c:pt idx="16">
                  <c:v>13.712919700097794</c:v>
                </c:pt>
                <c:pt idx="17">
                  <c:v>13.781676413255362</c:v>
                </c:pt>
                <c:pt idx="18">
                  <c:v>13.866947516236616</c:v>
                </c:pt>
                <c:pt idx="19">
                  <c:v>14.07629383655949</c:v>
                </c:pt>
                <c:pt idx="20">
                  <c:v>14.163154726068633</c:v>
                </c:pt>
                <c:pt idx="21">
                  <c:v>13.946140035906643</c:v>
                </c:pt>
                <c:pt idx="22">
                  <c:v>13.625120241857907</c:v>
                </c:pt>
                <c:pt idx="23">
                  <c:v>13.712507448851222</c:v>
                </c:pt>
                <c:pt idx="24">
                  <c:v>13.817227809357234</c:v>
                </c:pt>
                <c:pt idx="25">
                  <c:v>13.608634443923041</c:v>
                </c:pt>
                <c:pt idx="26">
                  <c:v>13.898361016389838</c:v>
                </c:pt>
                <c:pt idx="27">
                  <c:v>13.970286885245903</c:v>
                </c:pt>
                <c:pt idx="28">
                  <c:v>14.241009099224881</c:v>
                </c:pt>
                <c:pt idx="29">
                  <c:v>14.134438305709024</c:v>
                </c:pt>
                <c:pt idx="30">
                  <c:v>14.215954535887182</c:v>
                </c:pt>
                <c:pt idx="31">
                  <c:v>14.375639310724683</c:v>
                </c:pt>
                <c:pt idx="32">
                  <c:v>14.793879387938794</c:v>
                </c:pt>
                <c:pt idx="33">
                  <c:v>14.949037372593432</c:v>
                </c:pt>
                <c:pt idx="34">
                  <c:v>15.196307939268278</c:v>
                </c:pt>
                <c:pt idx="35">
                  <c:v>15.674032426778242</c:v>
                </c:pt>
                <c:pt idx="36">
                  <c:v>16.025862339537365</c:v>
                </c:pt>
                <c:pt idx="37">
                  <c:v>16.494085112920573</c:v>
                </c:pt>
                <c:pt idx="38">
                  <c:v>16.885570349046418</c:v>
                </c:pt>
                <c:pt idx="39">
                  <c:v>17.341023708770507</c:v>
                </c:pt>
                <c:pt idx="40">
                  <c:v>18.189102564102562</c:v>
                </c:pt>
                <c:pt idx="41">
                  <c:v>18.823101315173886</c:v>
                </c:pt>
                <c:pt idx="42">
                  <c:v>19.246936539882302</c:v>
                </c:pt>
                <c:pt idx="43">
                  <c:v>19.744031503814917</c:v>
                </c:pt>
                <c:pt idx="44">
                  <c:v>20.309580998131839</c:v>
                </c:pt>
                <c:pt idx="45">
                  <c:v>21.088902571875149</c:v>
                </c:pt>
                <c:pt idx="46">
                  <c:v>21.742519775306661</c:v>
                </c:pt>
                <c:pt idx="47">
                  <c:v>22.500643059247192</c:v>
                </c:pt>
                <c:pt idx="48">
                  <c:v>23.173189988241223</c:v>
                </c:pt>
                <c:pt idx="49">
                  <c:v>23.943113588393206</c:v>
                </c:pt>
                <c:pt idx="50">
                  <c:v>24.645368696001608</c:v>
                </c:pt>
                <c:pt idx="51">
                  <c:v>25.095646570818737</c:v>
                </c:pt>
                <c:pt idx="52">
                  <c:v>25.510325183954425</c:v>
                </c:pt>
                <c:pt idx="53">
                  <c:v>25.952769702520804</c:v>
                </c:pt>
                <c:pt idx="54">
                  <c:v>26.428135799959339</c:v>
                </c:pt>
                <c:pt idx="55">
                  <c:v>27.177792734911993</c:v>
                </c:pt>
                <c:pt idx="56">
                  <c:v>28.054587110269946</c:v>
                </c:pt>
                <c:pt idx="57">
                  <c:v>28.664409254040024</c:v>
                </c:pt>
                <c:pt idx="58">
                  <c:v>29.352607124419205</c:v>
                </c:pt>
                <c:pt idx="59">
                  <c:v>30.193129883532361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4921-4FC6-BF34-00FCE2A4C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08096"/>
        <c:axId val="1"/>
      </c:lineChart>
      <c:catAx>
        <c:axId val="522308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  <c:max val="3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22308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5599774078873055"/>
          <c:y val="0.929502785835981"/>
          <c:w val="0.4779465098508256"/>
          <c:h val="4.858461113413459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189" l="0.70000000000000062" r="0.70000000000000062" t="0.75000000000000189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934299015770094E-2"/>
          <c:y val="0.16603621816543257"/>
          <c:w val="0.84514595088601896"/>
          <c:h val="0.69961608618121929"/>
        </c:manualLayout>
      </c:layout>
      <c:lineChart>
        <c:grouping val="standard"/>
        <c:varyColors val="0"/>
        <c:ser>
          <c:idx val="0"/>
          <c:order val="0"/>
          <c:tx>
            <c:strRef>
              <c:f>'비전임교원_설립별(1965-)'!$B$3:$C$3</c:f>
              <c:strCache>
                <c:ptCount val="1"/>
                <c:pt idx="0">
                  <c:v>비전임교원(시간강사포함)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2A-487C-8D0A-6E8A5DE92EC2}"/>
                </c:ext>
              </c:extLst>
            </c:dLbl>
            <c:dLbl>
              <c:idx val="4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914-4FE6-9CFD-77300DCE0F63}"/>
                </c:ext>
              </c:extLst>
            </c:dLbl>
            <c:dLbl>
              <c:idx val="4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914-4FE6-9CFD-77300DCE0F63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21C-4ECE-B7C5-46BDFF870D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'비전임교원_설립별(1965-)'!$B$5:$B$64</c:f>
              <c:numCache>
                <c:formatCode>_(* #,##0_);_(* \(#,##0\);_(* "-"_);_(@_)</c:formatCode>
                <c:ptCount val="60"/>
                <c:pt idx="0">
                  <c:v>761</c:v>
                </c:pt>
                <c:pt idx="1">
                  <c:v>798</c:v>
                </c:pt>
                <c:pt idx="2">
                  <c:v>775</c:v>
                </c:pt>
                <c:pt idx="3">
                  <c:v>863</c:v>
                </c:pt>
                <c:pt idx="4">
                  <c:v>1052</c:v>
                </c:pt>
                <c:pt idx="5">
                  <c:v>1253</c:v>
                </c:pt>
                <c:pt idx="6">
                  <c:v>1157</c:v>
                </c:pt>
                <c:pt idx="7">
                  <c:v>1556</c:v>
                </c:pt>
                <c:pt idx="8">
                  <c:v>1549</c:v>
                </c:pt>
                <c:pt idx="9">
                  <c:v>1512</c:v>
                </c:pt>
                <c:pt idx="10">
                  <c:v>1605</c:v>
                </c:pt>
                <c:pt idx="11">
                  <c:v>1756</c:v>
                </c:pt>
                <c:pt idx="12">
                  <c:v>1940</c:v>
                </c:pt>
                <c:pt idx="13">
                  <c:v>1969</c:v>
                </c:pt>
                <c:pt idx="14">
                  <c:v>2401</c:v>
                </c:pt>
                <c:pt idx="15">
                  <c:v>2662</c:v>
                </c:pt>
                <c:pt idx="16">
                  <c:v>3753</c:v>
                </c:pt>
                <c:pt idx="17">
                  <c:v>4818</c:v>
                </c:pt>
                <c:pt idx="18">
                  <c:v>5514</c:v>
                </c:pt>
                <c:pt idx="19">
                  <c:v>5926</c:v>
                </c:pt>
                <c:pt idx="20">
                  <c:v>6239</c:v>
                </c:pt>
                <c:pt idx="21">
                  <c:v>6771</c:v>
                </c:pt>
                <c:pt idx="22">
                  <c:v>17031</c:v>
                </c:pt>
                <c:pt idx="23">
                  <c:v>18320</c:v>
                </c:pt>
                <c:pt idx="24">
                  <c:v>21850</c:v>
                </c:pt>
                <c:pt idx="25">
                  <c:v>22919</c:v>
                </c:pt>
                <c:pt idx="26">
                  <c:v>24535</c:v>
                </c:pt>
                <c:pt idx="27">
                  <c:v>25472</c:v>
                </c:pt>
                <c:pt idx="28">
                  <c:v>25845</c:v>
                </c:pt>
                <c:pt idx="29">
                  <c:v>29194</c:v>
                </c:pt>
                <c:pt idx="30">
                  <c:v>31265</c:v>
                </c:pt>
                <c:pt idx="31">
                  <c:v>34406</c:v>
                </c:pt>
                <c:pt idx="32">
                  <c:v>37308</c:v>
                </c:pt>
                <c:pt idx="33">
                  <c:v>46772</c:v>
                </c:pt>
                <c:pt idx="34">
                  <c:v>52726</c:v>
                </c:pt>
                <c:pt idx="35">
                  <c:v>55493</c:v>
                </c:pt>
                <c:pt idx="36">
                  <c:v>58985</c:v>
                </c:pt>
                <c:pt idx="37" formatCode="#,##0_ ">
                  <c:v>65756</c:v>
                </c:pt>
                <c:pt idx="38" formatCode="#,##0_ ">
                  <c:v>74482</c:v>
                </c:pt>
                <c:pt idx="39" formatCode="#,##0_ ">
                  <c:v>76444</c:v>
                </c:pt>
                <c:pt idx="40" formatCode="#,##0_ ">
                  <c:v>79823</c:v>
                </c:pt>
                <c:pt idx="41" formatCode="#,##0_ ">
                  <c:v>79848</c:v>
                </c:pt>
                <c:pt idx="42" formatCode="#,##0_ ">
                  <c:v>82045</c:v>
                </c:pt>
                <c:pt idx="43" formatCode="#,##0_ ">
                  <c:v>85407</c:v>
                </c:pt>
                <c:pt idx="44" formatCode="#,##0_ ">
                  <c:v>88770</c:v>
                </c:pt>
                <c:pt idx="45" formatCode="#,##0_ ">
                  <c:v>93248</c:v>
                </c:pt>
                <c:pt idx="46" formatCode="#,##0_ ">
                  <c:v>93033</c:v>
                </c:pt>
                <c:pt idx="47" formatCode="#,##0_ ">
                  <c:v>94423</c:v>
                </c:pt>
                <c:pt idx="48" formatCode="#,##0_ ">
                  <c:v>89139</c:v>
                </c:pt>
                <c:pt idx="49" formatCode="#,##0_ ">
                  <c:v>85112</c:v>
                </c:pt>
                <c:pt idx="50" formatCode="#,##0_ ">
                  <c:v>83298</c:v>
                </c:pt>
                <c:pt idx="51" formatCode="#,##0_ ">
                  <c:v>80498</c:v>
                </c:pt>
                <c:pt idx="52" formatCode="#,##0_ ">
                  <c:v>80476</c:v>
                </c:pt>
                <c:pt idx="53" formatCode="#,##0_ ">
                  <c:v>81953</c:v>
                </c:pt>
                <c:pt idx="54" formatCode="#,##0_ ">
                  <c:v>78315</c:v>
                </c:pt>
                <c:pt idx="55" formatCode="#,##0_ ">
                  <c:v>83400</c:v>
                </c:pt>
                <c:pt idx="56" formatCode="#,##0_ ">
                  <c:v>86936</c:v>
                </c:pt>
                <c:pt idx="57" formatCode="#,##0_ ">
                  <c:v>90390</c:v>
                </c:pt>
                <c:pt idx="58" formatCode="#,##0_ ">
                  <c:v>92144</c:v>
                </c:pt>
                <c:pt idx="59" formatCode="#,##0_ ">
                  <c:v>96053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02A-487C-8D0A-6E8A5DE92EC2}"/>
            </c:ext>
          </c:extLst>
        </c:ser>
        <c:ser>
          <c:idx val="1"/>
          <c:order val="1"/>
          <c:tx>
            <c:v>국립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5624857979272615E-2"/>
                  <c:y val="-3.3693202798319409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2A-487C-8D0A-6E8A5DE92E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'비전임교원_설립별(1965-)'!$D$5:$D$64</c:f>
              <c:numCache>
                <c:formatCode>_(* #,##0_);_(* \(#,##0\);_(* "-"_);_(@_)</c:formatCode>
                <c:ptCount val="60"/>
                <c:pt idx="0">
                  <c:v>145</c:v>
                </c:pt>
                <c:pt idx="1">
                  <c:v>160</c:v>
                </c:pt>
                <c:pt idx="2">
                  <c:v>170</c:v>
                </c:pt>
                <c:pt idx="3">
                  <c:v>203</c:v>
                </c:pt>
                <c:pt idx="4">
                  <c:v>224</c:v>
                </c:pt>
                <c:pt idx="5">
                  <c:v>230</c:v>
                </c:pt>
                <c:pt idx="6">
                  <c:v>235</c:v>
                </c:pt>
                <c:pt idx="7">
                  <c:v>325</c:v>
                </c:pt>
                <c:pt idx="8">
                  <c:v>370</c:v>
                </c:pt>
                <c:pt idx="9">
                  <c:v>352</c:v>
                </c:pt>
                <c:pt idx="10">
                  <c:v>403</c:v>
                </c:pt>
                <c:pt idx="11">
                  <c:v>344</c:v>
                </c:pt>
                <c:pt idx="12">
                  <c:v>371</c:v>
                </c:pt>
                <c:pt idx="13">
                  <c:v>401</c:v>
                </c:pt>
                <c:pt idx="14">
                  <c:v>500</c:v>
                </c:pt>
                <c:pt idx="15">
                  <c:v>573</c:v>
                </c:pt>
                <c:pt idx="16">
                  <c:v>704</c:v>
                </c:pt>
                <c:pt idx="17">
                  <c:v>1243</c:v>
                </c:pt>
                <c:pt idx="18">
                  <c:v>1461</c:v>
                </c:pt>
                <c:pt idx="19">
                  <c:v>1604</c:v>
                </c:pt>
                <c:pt idx="20">
                  <c:v>1659</c:v>
                </c:pt>
                <c:pt idx="21">
                  <c:v>1746</c:v>
                </c:pt>
                <c:pt idx="22">
                  <c:v>2886</c:v>
                </c:pt>
                <c:pt idx="23">
                  <c:v>3832</c:v>
                </c:pt>
                <c:pt idx="24">
                  <c:v>4575</c:v>
                </c:pt>
                <c:pt idx="25">
                  <c:v>4889</c:v>
                </c:pt>
                <c:pt idx="26">
                  <c:v>5167</c:v>
                </c:pt>
                <c:pt idx="27">
                  <c:v>5677</c:v>
                </c:pt>
                <c:pt idx="28">
                  <c:v>5955</c:v>
                </c:pt>
                <c:pt idx="29">
                  <c:v>6573</c:v>
                </c:pt>
                <c:pt idx="30">
                  <c:v>6999</c:v>
                </c:pt>
                <c:pt idx="31">
                  <c:v>7931</c:v>
                </c:pt>
                <c:pt idx="32">
                  <c:v>8666</c:v>
                </c:pt>
                <c:pt idx="33">
                  <c:v>9978</c:v>
                </c:pt>
                <c:pt idx="34">
                  <c:v>11672</c:v>
                </c:pt>
                <c:pt idx="35">
                  <c:v>12208</c:v>
                </c:pt>
                <c:pt idx="36">
                  <c:v>12802</c:v>
                </c:pt>
                <c:pt idx="37" formatCode="#,##0_);[Red]\(#,##0\)">
                  <c:v>12776</c:v>
                </c:pt>
                <c:pt idx="38" formatCode="#,##0_);[Red]\(#,##0\)">
                  <c:v>14006</c:v>
                </c:pt>
                <c:pt idx="39" formatCode="#,##0_);[Red]\(#,##0\)">
                  <c:v>13514</c:v>
                </c:pt>
                <c:pt idx="40" formatCode="#,##0_);[Red]\(#,##0\)">
                  <c:v>14857</c:v>
                </c:pt>
                <c:pt idx="41" formatCode="#,##0_);[Red]\(#,##0\)">
                  <c:v>15168</c:v>
                </c:pt>
                <c:pt idx="42" formatCode="#,##0_);[Red]\(#,##0\)">
                  <c:v>15435</c:v>
                </c:pt>
                <c:pt idx="43" formatCode="#,##0_);[Red]\(#,##0\)">
                  <c:v>16552</c:v>
                </c:pt>
                <c:pt idx="44" formatCode="#,##0_);[Red]\(#,##0\)">
                  <c:v>16716</c:v>
                </c:pt>
                <c:pt idx="45" formatCode="#,##0_);[Red]\(#,##0\)">
                  <c:v>18054</c:v>
                </c:pt>
                <c:pt idx="46" formatCode="#,##0_);[Red]\(#,##0\)">
                  <c:v>18708</c:v>
                </c:pt>
                <c:pt idx="47" formatCode="#,##0_);[Red]\(#,##0\)">
                  <c:v>20598</c:v>
                </c:pt>
                <c:pt idx="48" formatCode="#,##0_);[Red]\(#,##0\)">
                  <c:v>21350</c:v>
                </c:pt>
                <c:pt idx="49" formatCode="#,##0_);[Red]\(#,##0\)">
                  <c:v>21046</c:v>
                </c:pt>
                <c:pt idx="50" formatCode="#,##0_);[Red]\(#,##0\)">
                  <c:v>20980</c:v>
                </c:pt>
                <c:pt idx="51" formatCode="#,##0_);[Red]\(#,##0\)">
                  <c:v>20275</c:v>
                </c:pt>
                <c:pt idx="52" formatCode="#,##0_);[Red]\(#,##0\)">
                  <c:v>20643</c:v>
                </c:pt>
                <c:pt idx="53" formatCode="#,##0_);[Red]\(#,##0\)">
                  <c:v>21137</c:v>
                </c:pt>
                <c:pt idx="54" formatCode="#,##0_);[Red]\(#,##0\)">
                  <c:v>21143</c:v>
                </c:pt>
                <c:pt idx="55" formatCode="#,##0_);[Red]\(#,##0\)">
                  <c:v>22837</c:v>
                </c:pt>
                <c:pt idx="56" formatCode="#,##0_);[Red]\(#,##0\)">
                  <c:v>23917</c:v>
                </c:pt>
                <c:pt idx="57" formatCode="#,##0_);[Red]\(#,##0\)">
                  <c:v>24780</c:v>
                </c:pt>
                <c:pt idx="58" formatCode="#,##0_);[Red]\(#,##0\)">
                  <c:v>25837</c:v>
                </c:pt>
                <c:pt idx="59" formatCode="#,##0_);[Red]\(#,##0\)">
                  <c:v>26732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02A-487C-8D0A-6E8A5DE92EC2}"/>
            </c:ext>
          </c:extLst>
        </c:ser>
        <c:ser>
          <c:idx val="2"/>
          <c:order val="2"/>
          <c:tx>
            <c:v>공립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957806389371335E-2"/>
                  <c:y val="-1.9424701189917799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bg2">
                          <a:lumMod val="50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02A-487C-8D0A-6E8A5DE92EC2}"/>
                </c:ext>
              </c:extLst>
            </c:dLbl>
            <c:dLbl>
              <c:idx val="52"/>
              <c:layout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accent3">
                          <a:lumMod val="50000"/>
                        </a:schemeClr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02A-487C-8D0A-6E8A5DE92EC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'비전임교원_설립별(1965-)'!$A$5:$A$64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'비전임교원_설립별(1965-)'!$F$5:$F$64</c:f>
              <c:numCache>
                <c:formatCode>_(* #,##0_);_(* \(#,##0\);_(* "-"_);_(@_)</c:formatCode>
                <c:ptCount val="60"/>
                <c:pt idx="0">
                  <c:v>33</c:v>
                </c:pt>
                <c:pt idx="1">
                  <c:v>32</c:v>
                </c:pt>
                <c:pt idx="2">
                  <c:v>33</c:v>
                </c:pt>
                <c:pt idx="3">
                  <c:v>9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0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18</c:v>
                </c:pt>
                <c:pt idx="18">
                  <c:v>21</c:v>
                </c:pt>
                <c:pt idx="19">
                  <c:v>17</c:v>
                </c:pt>
                <c:pt idx="20">
                  <c:v>25</c:v>
                </c:pt>
                <c:pt idx="21">
                  <c:v>25</c:v>
                </c:pt>
                <c:pt idx="22">
                  <c:v>208</c:v>
                </c:pt>
                <c:pt idx="23">
                  <c:v>271</c:v>
                </c:pt>
                <c:pt idx="24">
                  <c:v>299</c:v>
                </c:pt>
                <c:pt idx="25">
                  <c:v>305</c:v>
                </c:pt>
                <c:pt idx="26">
                  <c:v>325</c:v>
                </c:pt>
                <c:pt idx="27">
                  <c:v>342</c:v>
                </c:pt>
                <c:pt idx="28">
                  <c:v>5</c:v>
                </c:pt>
                <c:pt idx="29">
                  <c:v>583</c:v>
                </c:pt>
                <c:pt idx="30">
                  <c:v>596</c:v>
                </c:pt>
                <c:pt idx="31">
                  <c:v>307</c:v>
                </c:pt>
                <c:pt idx="32">
                  <c:v>390</c:v>
                </c:pt>
                <c:pt idx="33">
                  <c:v>794</c:v>
                </c:pt>
                <c:pt idx="34">
                  <c:v>425</c:v>
                </c:pt>
                <c:pt idx="35">
                  <c:v>418</c:v>
                </c:pt>
                <c:pt idx="36">
                  <c:v>901</c:v>
                </c:pt>
                <c:pt idx="37" formatCode="#,##0_);[Red]\(#,##0\)">
                  <c:v>457</c:v>
                </c:pt>
                <c:pt idx="38" formatCode="#,##0_);[Red]\(#,##0\)">
                  <c:v>909</c:v>
                </c:pt>
                <c:pt idx="39" formatCode="#,##0_);[Red]\(#,##0\)">
                  <c:v>1289</c:v>
                </c:pt>
                <c:pt idx="40" formatCode="#,##0_);[Red]\(#,##0\)">
                  <c:v>1050</c:v>
                </c:pt>
                <c:pt idx="41" formatCode="#,##0_);[Red]\(#,##0\)">
                  <c:v>1006</c:v>
                </c:pt>
                <c:pt idx="42" formatCode="#,##0_);[Red]\(#,##0\)">
                  <c:v>967</c:v>
                </c:pt>
                <c:pt idx="43" formatCode="#,##0_);[Red]\(#,##0\)">
                  <c:v>964</c:v>
                </c:pt>
                <c:pt idx="44" formatCode="#,##0_);[Red]\(#,##0\)">
                  <c:v>996</c:v>
                </c:pt>
                <c:pt idx="45" formatCode="#,##0_);[Red]\(#,##0\)">
                  <c:v>1164</c:v>
                </c:pt>
                <c:pt idx="46" formatCode="#,##0_);[Red]\(#,##0\)">
                  <c:v>1165</c:v>
                </c:pt>
                <c:pt idx="47" formatCode="#,##0_);[Red]\(#,##0\)">
                  <c:v>1395</c:v>
                </c:pt>
                <c:pt idx="48" formatCode="#,##0_);[Red]\(#,##0\)">
                  <c:v>653</c:v>
                </c:pt>
                <c:pt idx="49" formatCode="#,##0_);[Red]\(#,##0\)">
                  <c:v>522</c:v>
                </c:pt>
                <c:pt idx="50" formatCode="#,##0_);[Red]\(#,##0\)">
                  <c:v>528</c:v>
                </c:pt>
                <c:pt idx="51" formatCode="#,##0_);[Red]\(#,##0\)">
                  <c:v>505</c:v>
                </c:pt>
                <c:pt idx="52" formatCode="#,##0_);[Red]\(#,##0\)">
                  <c:v>362</c:v>
                </c:pt>
                <c:pt idx="53" formatCode="#,##0_);[Red]\(#,##0\)">
                  <c:v>496</c:v>
                </c:pt>
                <c:pt idx="54" formatCode="#,##0_);[Red]\(#,##0\)">
                  <c:v>559</c:v>
                </c:pt>
                <c:pt idx="55" formatCode="#,##0_);[Red]\(#,##0\)">
                  <c:v>616</c:v>
                </c:pt>
                <c:pt idx="56" formatCode="#,##0_);[Red]\(#,##0\)">
                  <c:v>619</c:v>
                </c:pt>
                <c:pt idx="57" formatCode="#,##0_);[Red]\(#,##0\)">
                  <c:v>701</c:v>
                </c:pt>
                <c:pt idx="58" formatCode="#,##0_);[Red]\(#,##0\)">
                  <c:v>745</c:v>
                </c:pt>
                <c:pt idx="59" formatCode="#,##0_);[Red]\(#,##0\)">
                  <c:v>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02A-487C-8D0A-6E8A5DE92EC2}"/>
            </c:ext>
          </c:extLst>
        </c:ser>
        <c:ser>
          <c:idx val="3"/>
          <c:order val="3"/>
          <c:tx>
            <c:v>사립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02A-487C-8D0A-6E8A5DE92EC2}"/>
                </c:ext>
              </c:extLst>
            </c:dLbl>
            <c:dLbl>
              <c:idx val="4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914-4FE6-9CFD-77300DCE0F63}"/>
                </c:ext>
              </c:extLst>
            </c:dLbl>
            <c:dLbl>
              <c:idx val="4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914-4FE6-9CFD-77300DCE0F63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1C-4ECE-B7C5-46BDFF870D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'비전임교원_설립별(1965-)'!$H$5:$H$64</c:f>
              <c:numCache>
                <c:formatCode>_(* #,##0_);_(* \(#,##0\);_(* "-"_);_(@_)</c:formatCode>
                <c:ptCount val="60"/>
                <c:pt idx="0">
                  <c:v>583</c:v>
                </c:pt>
                <c:pt idx="1">
                  <c:v>606</c:v>
                </c:pt>
                <c:pt idx="2">
                  <c:v>572</c:v>
                </c:pt>
                <c:pt idx="3">
                  <c:v>651</c:v>
                </c:pt>
                <c:pt idx="4">
                  <c:v>820</c:v>
                </c:pt>
                <c:pt idx="5">
                  <c:v>1014</c:v>
                </c:pt>
                <c:pt idx="6">
                  <c:v>913</c:v>
                </c:pt>
                <c:pt idx="7">
                  <c:v>1225</c:v>
                </c:pt>
                <c:pt idx="8">
                  <c:v>1173</c:v>
                </c:pt>
                <c:pt idx="9">
                  <c:v>1156</c:v>
                </c:pt>
                <c:pt idx="10">
                  <c:v>1199</c:v>
                </c:pt>
                <c:pt idx="11">
                  <c:v>1412</c:v>
                </c:pt>
                <c:pt idx="12">
                  <c:v>1567</c:v>
                </c:pt>
                <c:pt idx="13">
                  <c:v>1565</c:v>
                </c:pt>
                <c:pt idx="14">
                  <c:v>1899</c:v>
                </c:pt>
                <c:pt idx="15">
                  <c:v>2084</c:v>
                </c:pt>
                <c:pt idx="16">
                  <c:v>3044</c:v>
                </c:pt>
                <c:pt idx="17">
                  <c:v>3557</c:v>
                </c:pt>
                <c:pt idx="18">
                  <c:v>4032</c:v>
                </c:pt>
                <c:pt idx="19">
                  <c:v>4305</c:v>
                </c:pt>
                <c:pt idx="20">
                  <c:v>4555</c:v>
                </c:pt>
                <c:pt idx="21">
                  <c:v>5000</c:v>
                </c:pt>
                <c:pt idx="22">
                  <c:v>13937</c:v>
                </c:pt>
                <c:pt idx="23">
                  <c:v>14217</c:v>
                </c:pt>
                <c:pt idx="24">
                  <c:v>16976</c:v>
                </c:pt>
                <c:pt idx="25">
                  <c:v>17725</c:v>
                </c:pt>
                <c:pt idx="26">
                  <c:v>19043</c:v>
                </c:pt>
                <c:pt idx="27">
                  <c:v>19453</c:v>
                </c:pt>
                <c:pt idx="28">
                  <c:v>19885</c:v>
                </c:pt>
                <c:pt idx="29">
                  <c:v>22038</c:v>
                </c:pt>
                <c:pt idx="30">
                  <c:v>23670</c:v>
                </c:pt>
                <c:pt idx="31">
                  <c:v>26168</c:v>
                </c:pt>
                <c:pt idx="32">
                  <c:v>28252</c:v>
                </c:pt>
                <c:pt idx="33">
                  <c:v>36000</c:v>
                </c:pt>
                <c:pt idx="34">
                  <c:v>40629</c:v>
                </c:pt>
                <c:pt idx="35">
                  <c:v>42867</c:v>
                </c:pt>
                <c:pt idx="36">
                  <c:v>45282</c:v>
                </c:pt>
                <c:pt idx="37" formatCode="#,##0_);[Red]\(#,##0\)">
                  <c:v>52523</c:v>
                </c:pt>
                <c:pt idx="38" formatCode="#,##0_);[Red]\(#,##0\)">
                  <c:v>59567</c:v>
                </c:pt>
                <c:pt idx="39" formatCode="#,##0_);[Red]\(#,##0\)">
                  <c:v>61641</c:v>
                </c:pt>
                <c:pt idx="40" formatCode="#,##0_);[Red]\(#,##0\)">
                  <c:v>63916</c:v>
                </c:pt>
                <c:pt idx="41" formatCode="#,##0_);[Red]\(#,##0\)">
                  <c:v>63674</c:v>
                </c:pt>
                <c:pt idx="42" formatCode="#,##0_);[Red]\(#,##0\)">
                  <c:v>65643</c:v>
                </c:pt>
                <c:pt idx="43" formatCode="#,##0_);[Red]\(#,##0\)">
                  <c:v>67891</c:v>
                </c:pt>
                <c:pt idx="44" formatCode="#,##0_);[Red]\(#,##0\)">
                  <c:v>71058</c:v>
                </c:pt>
                <c:pt idx="45" formatCode="#,##0_);[Red]\(#,##0\)">
                  <c:v>74030</c:v>
                </c:pt>
                <c:pt idx="46" formatCode="#,##0_);[Red]\(#,##0\)">
                  <c:v>73160</c:v>
                </c:pt>
                <c:pt idx="47" formatCode="#,##0_);[Red]\(#,##0\)">
                  <c:v>72430</c:v>
                </c:pt>
                <c:pt idx="48" formatCode="#,##0_);[Red]\(#,##0\)">
                  <c:v>67136</c:v>
                </c:pt>
                <c:pt idx="49" formatCode="#,##0_);[Red]\(#,##0\)">
                  <c:v>63544</c:v>
                </c:pt>
                <c:pt idx="50" formatCode="#,##0_);[Red]\(#,##0\)">
                  <c:v>61790</c:v>
                </c:pt>
                <c:pt idx="51" formatCode="#,##0_);[Red]\(#,##0\)">
                  <c:v>59718</c:v>
                </c:pt>
                <c:pt idx="52" formatCode="#,##0_);[Red]\(#,##0\)">
                  <c:v>59471</c:v>
                </c:pt>
                <c:pt idx="53" formatCode="#,##0_);[Red]\(#,##0\)">
                  <c:v>60320</c:v>
                </c:pt>
                <c:pt idx="54" formatCode="#,##0_);[Red]\(#,##0\)">
                  <c:v>56613</c:v>
                </c:pt>
                <c:pt idx="55" formatCode="#,##0_);[Red]\(#,##0\)">
                  <c:v>59947</c:v>
                </c:pt>
                <c:pt idx="56" formatCode="#,##0_);[Red]\(#,##0\)">
                  <c:v>62400</c:v>
                </c:pt>
                <c:pt idx="57" formatCode="#,##0_);[Red]\(#,##0\)">
                  <c:v>64909</c:v>
                </c:pt>
                <c:pt idx="58" formatCode="#,##0_);[Red]\(#,##0\)">
                  <c:v>65562</c:v>
                </c:pt>
                <c:pt idx="59" formatCode="#,##0_);[Red]\(#,##0\)">
                  <c:v>68554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402A-487C-8D0A-6E8A5DE92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04352"/>
        <c:axId val="1"/>
      </c:lineChart>
      <c:catAx>
        <c:axId val="52230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22304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2294614149876901E-2"/>
          <c:y val="0.91941012528073163"/>
          <c:w val="0.84696811946696948"/>
          <c:h val="4.639319569589883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189" l="0.70000000000000062" r="0.70000000000000062" t="0.7500000000000018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84909910357282E-2"/>
          <c:y val="0.14932997853623262"/>
          <c:w val="0.88417583188828464"/>
          <c:h val="0.71921376984079866"/>
        </c:manualLayout>
      </c:layout>
      <c:lineChart>
        <c:grouping val="standard"/>
        <c:varyColors val="0"/>
        <c:ser>
          <c:idx val="0"/>
          <c:order val="0"/>
          <c:tx>
            <c:strRef>
              <c:f>'비전임교원_설립별(1965-)'!$K$3</c:f>
              <c:strCache>
                <c:ptCount val="1"/>
                <c:pt idx="0">
                  <c:v>여교원비율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8244339837215184E-2"/>
                  <c:y val="1.7145019150799808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BE8-4D37-91E3-F895B6B825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'비전임교원_설립별(1965-)'!$K$5:$K$64</c:f>
              <c:numCache>
                <c:formatCode>0.0_ </c:formatCode>
                <c:ptCount val="60"/>
                <c:pt idx="0">
                  <c:v>24.704336399474375</c:v>
                </c:pt>
                <c:pt idx="1">
                  <c:v>25.68922305764411</c:v>
                </c:pt>
                <c:pt idx="2">
                  <c:v>31.096774193548388</c:v>
                </c:pt>
                <c:pt idx="3">
                  <c:v>27.346465816917732</c:v>
                </c:pt>
                <c:pt idx="4">
                  <c:v>23.479087452471482</c:v>
                </c:pt>
                <c:pt idx="5">
                  <c:v>28.571428571428569</c:v>
                </c:pt>
                <c:pt idx="6">
                  <c:v>31.892826274848744</c:v>
                </c:pt>
                <c:pt idx="7">
                  <c:v>29.048843187660665</c:v>
                </c:pt>
                <c:pt idx="8">
                  <c:v>35.119431891542931</c:v>
                </c:pt>
                <c:pt idx="9">
                  <c:v>40.079365079365083</c:v>
                </c:pt>
                <c:pt idx="10">
                  <c:v>39.065420560747668</c:v>
                </c:pt>
                <c:pt idx="11">
                  <c:v>36.389521640091118</c:v>
                </c:pt>
                <c:pt idx="12">
                  <c:v>36.546391752577314</c:v>
                </c:pt>
                <c:pt idx="13">
                  <c:v>39.25850685627222</c:v>
                </c:pt>
                <c:pt idx="14">
                  <c:v>39.192003331945024</c:v>
                </c:pt>
                <c:pt idx="15">
                  <c:v>36.889556724267472</c:v>
                </c:pt>
                <c:pt idx="16">
                  <c:v>31.468158806288304</c:v>
                </c:pt>
                <c:pt idx="17">
                  <c:v>30.82191780821918</c:v>
                </c:pt>
                <c:pt idx="18">
                  <c:v>30.141458106637646</c:v>
                </c:pt>
                <c:pt idx="19">
                  <c:v>30.155248059399259</c:v>
                </c:pt>
                <c:pt idx="20">
                  <c:v>30.03686488219266</c:v>
                </c:pt>
                <c:pt idx="21">
                  <c:v>29.035592970019199</c:v>
                </c:pt>
                <c:pt idx="22">
                  <c:v>25.17174564030298</c:v>
                </c:pt>
                <c:pt idx="23">
                  <c:v>25</c:v>
                </c:pt>
                <c:pt idx="24">
                  <c:v>24.691075514874143</c:v>
                </c:pt>
                <c:pt idx="25">
                  <c:v>25.74719664906846</c:v>
                </c:pt>
                <c:pt idx="26">
                  <c:v>26.199307112288565</c:v>
                </c:pt>
                <c:pt idx="27">
                  <c:v>27.583228643216078</c:v>
                </c:pt>
                <c:pt idx="28">
                  <c:v>28.164054942929003</c:v>
                </c:pt>
                <c:pt idx="29">
                  <c:v>28.20100020552168</c:v>
                </c:pt>
                <c:pt idx="30">
                  <c:v>29.710538941308172</c:v>
                </c:pt>
                <c:pt idx="31">
                  <c:v>31.950822530953904</c:v>
                </c:pt>
                <c:pt idx="32">
                  <c:v>32.387155569850975</c:v>
                </c:pt>
                <c:pt idx="33">
                  <c:v>32.235097921833578</c:v>
                </c:pt>
                <c:pt idx="34">
                  <c:v>32.244054166824718</c:v>
                </c:pt>
                <c:pt idx="35">
                  <c:v>34.002486800136957</c:v>
                </c:pt>
                <c:pt idx="36">
                  <c:v>33.384758836992454</c:v>
                </c:pt>
                <c:pt idx="37">
                  <c:v>34.586957844151108</c:v>
                </c:pt>
                <c:pt idx="38">
                  <c:v>34.801697054321849</c:v>
                </c:pt>
                <c:pt idx="39">
                  <c:v>35.317356496258704</c:v>
                </c:pt>
                <c:pt idx="40">
                  <c:v>36.250203575410595</c:v>
                </c:pt>
                <c:pt idx="41">
                  <c:v>36.807434124837194</c:v>
                </c:pt>
                <c:pt idx="42">
                  <c:v>37.46358705588397</c:v>
                </c:pt>
                <c:pt idx="43">
                  <c:v>38.221691430444807</c:v>
                </c:pt>
                <c:pt idx="44">
                  <c:v>39.363523712966092</c:v>
                </c:pt>
                <c:pt idx="45">
                  <c:v>40.147777968428279</c:v>
                </c:pt>
                <c:pt idx="46">
                  <c:v>40.563026023024094</c:v>
                </c:pt>
                <c:pt idx="47">
                  <c:v>40.637344714741111</c:v>
                </c:pt>
                <c:pt idx="48">
                  <c:v>40.971965133106721</c:v>
                </c:pt>
                <c:pt idx="49">
                  <c:v>40.919024344393264</c:v>
                </c:pt>
                <c:pt idx="50">
                  <c:v>40.962568128886652</c:v>
                </c:pt>
                <c:pt idx="51">
                  <c:v>40.649457129369679</c:v>
                </c:pt>
                <c:pt idx="52">
                  <c:v>40.67299567572941</c:v>
                </c:pt>
                <c:pt idx="53">
                  <c:v>40.842922162703012</c:v>
                </c:pt>
                <c:pt idx="54">
                  <c:v>39.983400370299435</c:v>
                </c:pt>
                <c:pt idx="55">
                  <c:v>40.264988009592329</c:v>
                </c:pt>
                <c:pt idx="56">
                  <c:v>40.733413085488174</c:v>
                </c:pt>
                <c:pt idx="57">
                  <c:v>41.012280119482242</c:v>
                </c:pt>
                <c:pt idx="58">
                  <c:v>40.622286855356833</c:v>
                </c:pt>
                <c:pt idx="59">
                  <c:v>40.671296055302804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BE8-4D37-91E3-F895B6B825E3}"/>
            </c:ext>
          </c:extLst>
        </c:ser>
        <c:ser>
          <c:idx val="1"/>
          <c:order val="1"/>
          <c:tx>
            <c:strRef>
              <c:f>'비전임교원_설립별(1965-)'!$L$3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BE8-4D37-91E3-F895B6B825E3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522-4C07-BB1E-AA15760BCF61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25-460E-831A-C701CDCE3A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'비전임교원_설립별(1965-)'!$L$5:$L$64</c:f>
              <c:numCache>
                <c:formatCode>0.0_ </c:formatCode>
                <c:ptCount val="60"/>
                <c:pt idx="0">
                  <c:v>10.674157303370785</c:v>
                </c:pt>
                <c:pt idx="1">
                  <c:v>10.9375</c:v>
                </c:pt>
                <c:pt idx="2">
                  <c:v>10.83743842364532</c:v>
                </c:pt>
                <c:pt idx="3">
                  <c:v>9.9056603773584904</c:v>
                </c:pt>
                <c:pt idx="4">
                  <c:v>9.0517241379310338</c:v>
                </c:pt>
                <c:pt idx="5">
                  <c:v>10.0418410041841</c:v>
                </c:pt>
                <c:pt idx="6">
                  <c:v>9.8360655737704921</c:v>
                </c:pt>
                <c:pt idx="7">
                  <c:v>10.271903323262841</c:v>
                </c:pt>
                <c:pt idx="8">
                  <c:v>13.563829787234042</c:v>
                </c:pt>
                <c:pt idx="9">
                  <c:v>14.606741573033707</c:v>
                </c:pt>
                <c:pt idx="10">
                  <c:v>12.561576354679804</c:v>
                </c:pt>
                <c:pt idx="11">
                  <c:v>8.720930232558139</c:v>
                </c:pt>
                <c:pt idx="12">
                  <c:v>9.3833780160857909</c:v>
                </c:pt>
                <c:pt idx="13">
                  <c:v>11.633663366336634</c:v>
                </c:pt>
                <c:pt idx="14">
                  <c:v>13.147410358565736</c:v>
                </c:pt>
                <c:pt idx="15">
                  <c:v>17.301038062283737</c:v>
                </c:pt>
                <c:pt idx="16">
                  <c:v>18.194640338504936</c:v>
                </c:pt>
                <c:pt idx="17">
                  <c:v>17.922283901665345</c:v>
                </c:pt>
                <c:pt idx="18">
                  <c:v>16.936572199730094</c:v>
                </c:pt>
                <c:pt idx="19">
                  <c:v>16.594694632942627</c:v>
                </c:pt>
                <c:pt idx="20">
                  <c:v>16.923990498812351</c:v>
                </c:pt>
                <c:pt idx="21">
                  <c:v>16.318464144551101</c:v>
                </c:pt>
                <c:pt idx="22">
                  <c:v>20.103425985778927</c:v>
                </c:pt>
                <c:pt idx="23">
                  <c:v>19.887886912015599</c:v>
                </c:pt>
                <c:pt idx="24">
                  <c:v>17.131719327041445</c:v>
                </c:pt>
                <c:pt idx="25">
                  <c:v>20.023103581055064</c:v>
                </c:pt>
                <c:pt idx="26">
                  <c:v>20.375091041514931</c:v>
                </c:pt>
                <c:pt idx="27">
                  <c:v>23.110151187904968</c:v>
                </c:pt>
                <c:pt idx="28">
                  <c:v>23.439597315436242</c:v>
                </c:pt>
                <c:pt idx="29">
                  <c:v>22.121296813862493</c:v>
                </c:pt>
                <c:pt idx="30">
                  <c:v>25.595786701777484</c:v>
                </c:pt>
                <c:pt idx="31">
                  <c:v>27.749453750910412</c:v>
                </c:pt>
                <c:pt idx="32">
                  <c:v>28.213339222614842</c:v>
                </c:pt>
                <c:pt idx="33">
                  <c:v>27.311548458967692</c:v>
                </c:pt>
                <c:pt idx="34">
                  <c:v>28.271472265851038</c:v>
                </c:pt>
                <c:pt idx="35">
                  <c:v>29.85902106763821</c:v>
                </c:pt>
                <c:pt idx="36">
                  <c:v>29.621250820988106</c:v>
                </c:pt>
                <c:pt idx="37">
                  <c:v>30.484395072923753</c:v>
                </c:pt>
                <c:pt idx="38">
                  <c:v>31.605766007375124</c:v>
                </c:pt>
                <c:pt idx="39">
                  <c:v>31.844896304803083</c:v>
                </c:pt>
                <c:pt idx="40">
                  <c:v>32.513987552649773</c:v>
                </c:pt>
                <c:pt idx="41">
                  <c:v>33.127241251391119</c:v>
                </c:pt>
                <c:pt idx="42">
                  <c:v>33.441043775149367</c:v>
                </c:pt>
                <c:pt idx="43">
                  <c:v>33.986069878967804</c:v>
                </c:pt>
                <c:pt idx="44">
                  <c:v>34.936766034327007</c:v>
                </c:pt>
                <c:pt idx="45">
                  <c:v>35.825788323446766</c:v>
                </c:pt>
                <c:pt idx="46">
                  <c:v>35.993559100286824</c:v>
                </c:pt>
                <c:pt idx="47">
                  <c:v>35.865957350065933</c:v>
                </c:pt>
                <c:pt idx="48">
                  <c:v>36.149615961459801</c:v>
                </c:pt>
                <c:pt idx="49">
                  <c:v>36.331602373887236</c:v>
                </c:pt>
                <c:pt idx="50">
                  <c:v>37.00483541007997</c:v>
                </c:pt>
                <c:pt idx="51">
                  <c:v>37.39653512993263</c:v>
                </c:pt>
                <c:pt idx="52">
                  <c:v>37.043561056891214</c:v>
                </c:pt>
                <c:pt idx="53">
                  <c:v>36.934313317616599</c:v>
                </c:pt>
                <c:pt idx="54">
                  <c:v>36.955119343839279</c:v>
                </c:pt>
                <c:pt idx="55">
                  <c:v>36.101991216475504</c:v>
                </c:pt>
                <c:pt idx="56">
                  <c:v>36.146886208020867</c:v>
                </c:pt>
                <c:pt idx="57">
                  <c:v>36.603743966092381</c:v>
                </c:pt>
                <c:pt idx="58">
                  <c:v>36.453239033932739</c:v>
                </c:pt>
                <c:pt idx="59">
                  <c:v>36.252227353721956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BE8-4D37-91E3-F895B6B825E3}"/>
            </c:ext>
          </c:extLst>
        </c:ser>
        <c:ser>
          <c:idx val="3"/>
          <c:order val="2"/>
          <c:tx>
            <c:strRef>
              <c:f>'비전임교원_설립별(1965-)'!$M$3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BE8-4D37-91E3-F895B6B825E3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522-4C07-BB1E-AA15760BCF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'비전임교원_설립별(1965-)'!$A$5:$A$64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'비전임교원_설립별(1965-)'!$M$5:$M$64</c:f>
              <c:numCache>
                <c:formatCode>0.0_ </c:formatCode>
                <c:ptCount val="60"/>
                <c:pt idx="0">
                  <c:v>28.987993138936535</c:v>
                </c:pt>
                <c:pt idx="1">
                  <c:v>30.363036303630363</c:v>
                </c:pt>
                <c:pt idx="2">
                  <c:v>38.286713286713287</c:v>
                </c:pt>
                <c:pt idx="3">
                  <c:v>33.026113671274956</c:v>
                </c:pt>
                <c:pt idx="4">
                  <c:v>27.560975609756099</c:v>
                </c:pt>
                <c:pt idx="5">
                  <c:v>32.938856015779095</c:v>
                </c:pt>
                <c:pt idx="6">
                  <c:v>37.787513691128147</c:v>
                </c:pt>
                <c:pt idx="7">
                  <c:v>34.122448979591837</c:v>
                </c:pt>
                <c:pt idx="8">
                  <c:v>42.028985507246375</c:v>
                </c:pt>
                <c:pt idx="9">
                  <c:v>47.923875432525953</c:v>
                </c:pt>
                <c:pt idx="10">
                  <c:v>48.040033361134277</c:v>
                </c:pt>
                <c:pt idx="11">
                  <c:v>43.130311614730878</c:v>
                </c:pt>
                <c:pt idx="12">
                  <c:v>43.012125079770264</c:v>
                </c:pt>
                <c:pt idx="13">
                  <c:v>46.389776357827479</c:v>
                </c:pt>
                <c:pt idx="14">
                  <c:v>46.076882569773566</c:v>
                </c:pt>
                <c:pt idx="15">
                  <c:v>42.322456813819578</c:v>
                </c:pt>
                <c:pt idx="16">
                  <c:v>34.55978975032852</c:v>
                </c:pt>
                <c:pt idx="17">
                  <c:v>35.394995782963171</c:v>
                </c:pt>
                <c:pt idx="18">
                  <c:v>34.995039682539684</c:v>
                </c:pt>
                <c:pt idx="19">
                  <c:v>35.261324041811847</c:v>
                </c:pt>
                <c:pt idx="20">
                  <c:v>34.8847420417124</c:v>
                </c:pt>
                <c:pt idx="21">
                  <c:v>33.54</c:v>
                </c:pt>
                <c:pt idx="22">
                  <c:v>26.296907512377128</c:v>
                </c:pt>
                <c:pt idx="23">
                  <c:v>26.475346416262219</c:v>
                </c:pt>
                <c:pt idx="24">
                  <c:v>26.861451460885956</c:v>
                </c:pt>
                <c:pt idx="25">
                  <c:v>27.424541607898451</c:v>
                </c:pt>
                <c:pt idx="26">
                  <c:v>27.879010660085068</c:v>
                </c:pt>
                <c:pt idx="27">
                  <c:v>28.967254408060455</c:v>
                </c:pt>
                <c:pt idx="28">
                  <c:v>29.580085491576565</c:v>
                </c:pt>
                <c:pt idx="29">
                  <c:v>30.175152010164265</c:v>
                </c:pt>
                <c:pt idx="30">
                  <c:v>31.030840726658216</c:v>
                </c:pt>
                <c:pt idx="31">
                  <c:v>33.273463772546627</c:v>
                </c:pt>
                <c:pt idx="32">
                  <c:v>33.725046014441453</c:v>
                </c:pt>
                <c:pt idx="33">
                  <c:v>33.708333333333336</c:v>
                </c:pt>
                <c:pt idx="34">
                  <c:v>33.426862585837704</c:v>
                </c:pt>
                <c:pt idx="35">
                  <c:v>35.222898733291345</c:v>
                </c:pt>
                <c:pt idx="36">
                  <c:v>34.523651782165096</c:v>
                </c:pt>
                <c:pt idx="37">
                  <c:v>35.620585267406661</c:v>
                </c:pt>
                <c:pt idx="38">
                  <c:v>35.601927241593501</c:v>
                </c:pt>
                <c:pt idx="39">
                  <c:v>36.151262958096069</c:v>
                </c:pt>
                <c:pt idx="40">
                  <c:v>37.180048814068471</c:v>
                </c:pt>
                <c:pt idx="41">
                  <c:v>37.742249583817575</c:v>
                </c:pt>
                <c:pt idx="42">
                  <c:v>38.468686684033329</c:v>
                </c:pt>
                <c:pt idx="43">
                  <c:v>39.314489402129887</c:v>
                </c:pt>
                <c:pt idx="44">
                  <c:v>40.466942497677955</c:v>
                </c:pt>
                <c:pt idx="45">
                  <c:v>41.269755504525193</c:v>
                </c:pt>
                <c:pt idx="46">
                  <c:v>41.804264625478403</c:v>
                </c:pt>
                <c:pt idx="47">
                  <c:v>42.08615214690046</c:v>
                </c:pt>
                <c:pt idx="48">
                  <c:v>42.552430886558632</c:v>
                </c:pt>
                <c:pt idx="49">
                  <c:v>42.476079566914265</c:v>
                </c:pt>
                <c:pt idx="50">
                  <c:v>42.340184495873117</c:v>
                </c:pt>
                <c:pt idx="51">
                  <c:v>41.781372450517438</c:v>
                </c:pt>
                <c:pt idx="52">
                  <c:v>41.954902389399876</c:v>
                </c:pt>
                <c:pt idx="53">
                  <c:v>42.2446949602122</c:v>
                </c:pt>
                <c:pt idx="54">
                  <c:v>41.14426015226185</c:v>
                </c:pt>
                <c:pt idx="55">
                  <c:v>41.893672744257429</c:v>
                </c:pt>
                <c:pt idx="56">
                  <c:v>42.536858974358978</c:v>
                </c:pt>
                <c:pt idx="57">
                  <c:v>42.742917006886564</c:v>
                </c:pt>
                <c:pt idx="58">
                  <c:v>42.3126201153107</c:v>
                </c:pt>
                <c:pt idx="59">
                  <c:v>42.443912827843747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BE8-4D37-91E3-F895B6B82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302272"/>
        <c:axId val="1"/>
      </c:lineChart>
      <c:catAx>
        <c:axId val="52230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522302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4882434632379813"/>
          <c:y val="0.92044713964785285"/>
          <c:w val="0.47794650985082565"/>
          <c:h val="4.6333607955952316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688410403825425E-2"/>
          <c:y val="0.1389363747206519"/>
          <c:w val="0.86618547681539881"/>
          <c:h val="0.6836971609270436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BB9-4150-B3AD-55C53FE3969F}"/>
                </c:ext>
              </c:extLst>
            </c:dLbl>
            <c:dLbl>
              <c:idx val="2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243-40CC-BAA8-252749D5F2EF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243-40CC-BAA8-252749D5F2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학생수(1965-)'!$A$5:$A$64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'전임교원 1인당 학생수(1965-)'!$D$5:$D$64</c:f>
              <c:numCache>
                <c:formatCode>#,##0.0_ </c:formatCode>
                <c:ptCount val="60"/>
                <c:pt idx="0">
                  <c:v>23.248899647887324</c:v>
                </c:pt>
                <c:pt idx="1">
                  <c:v>26.218363273453093</c:v>
                </c:pt>
                <c:pt idx="2">
                  <c:v>23.80595009596929</c:v>
                </c:pt>
                <c:pt idx="3">
                  <c:v>21.660360833771239</c:v>
                </c:pt>
                <c:pt idx="4">
                  <c:v>21.763261296660119</c:v>
                </c:pt>
                <c:pt idx="5">
                  <c:v>22.435488813974871</c:v>
                </c:pt>
                <c:pt idx="6">
                  <c:v>22.471651721145502</c:v>
                </c:pt>
                <c:pt idx="7">
                  <c:v>22.173948329500877</c:v>
                </c:pt>
                <c:pt idx="8">
                  <c:v>23.111370716510905</c:v>
                </c:pt>
                <c:pt idx="9">
                  <c:v>24.098746867167918</c:v>
                </c:pt>
                <c:pt idx="10">
                  <c:v>24.659115044247788</c:v>
                </c:pt>
                <c:pt idx="11">
                  <c:v>27.6082412301778</c:v>
                </c:pt>
                <c:pt idx="12">
                  <c:v>28.043851818790447</c:v>
                </c:pt>
                <c:pt idx="13">
                  <c:v>29.221859877971806</c:v>
                </c:pt>
                <c:pt idx="14">
                  <c:v>30.995027209607805</c:v>
                </c:pt>
                <c:pt idx="15">
                  <c:v>34.162343167175315</c:v>
                </c:pt>
                <c:pt idx="16">
                  <c:v>39.035256410256409</c:v>
                </c:pt>
                <c:pt idx="17">
                  <c:v>43.157190417129058</c:v>
                </c:pt>
                <c:pt idx="18">
                  <c:v>45.575033905301019</c:v>
                </c:pt>
                <c:pt idx="19">
                  <c:v>47.087121212121211</c:v>
                </c:pt>
                <c:pt idx="20">
                  <c:v>47.045840064620357</c:v>
                </c:pt>
                <c:pt idx="21">
                  <c:v>46.668604930558892</c:v>
                </c:pt>
                <c:pt idx="22">
                  <c:v>45.114804176355264</c:v>
                </c:pt>
                <c:pt idx="23">
                  <c:v>44.093137685616377</c:v>
                </c:pt>
                <c:pt idx="24">
                  <c:v>42.608465166757107</c:v>
                </c:pt>
                <c:pt idx="25">
                  <c:v>41.053242293878519</c:v>
                </c:pt>
                <c:pt idx="26">
                  <c:v>39.187306789824575</c:v>
                </c:pt>
                <c:pt idx="27">
                  <c:v>37.560332724975432</c:v>
                </c:pt>
                <c:pt idx="28">
                  <c:v>36.193479989398355</c:v>
                </c:pt>
                <c:pt idx="29">
                  <c:v>35.832078217947092</c:v>
                </c:pt>
                <c:pt idx="30">
                  <c:v>34.997200777889091</c:v>
                </c:pt>
                <c:pt idx="31">
                  <c:v>35.256616480672363</c:v>
                </c:pt>
                <c:pt idx="32">
                  <c:v>35.268704414834666</c:v>
                </c:pt>
                <c:pt idx="33">
                  <c:v>36.626967406122198</c:v>
                </c:pt>
                <c:pt idx="34">
                  <c:v>38.511303546305733</c:v>
                </c:pt>
                <c:pt idx="35">
                  <c:v>39.698648423160357</c:v>
                </c:pt>
                <c:pt idx="36">
                  <c:v>39.937149322311761</c:v>
                </c:pt>
                <c:pt idx="37">
                  <c:v>40.10543948208344</c:v>
                </c:pt>
                <c:pt idx="38">
                  <c:v>39.948290333981269</c:v>
                </c:pt>
                <c:pt idx="39">
                  <c:v>39.07348154451654</c:v>
                </c:pt>
                <c:pt idx="40">
                  <c:v>37.797540650406503</c:v>
                </c:pt>
                <c:pt idx="41">
                  <c:v>36.414817100214044</c:v>
                </c:pt>
                <c:pt idx="42">
                  <c:v>36.379735799708129</c:v>
                </c:pt>
                <c:pt idx="43">
                  <c:v>35.768998582813389</c:v>
                </c:pt>
                <c:pt idx="44">
                  <c:v>36.392439194394512</c:v>
                </c:pt>
                <c:pt idx="45">
                  <c:v>36.247427285071105</c:v>
                </c:pt>
                <c:pt idx="46">
                  <c:v>35.547483822112078</c:v>
                </c:pt>
                <c:pt idx="47">
                  <c:v>33.938638233348925</c:v>
                </c:pt>
                <c:pt idx="48">
                  <c:v>33.633070016814187</c:v>
                </c:pt>
                <c:pt idx="49" formatCode="0.0_ ">
                  <c:v>33.086551306346891</c:v>
                </c:pt>
                <c:pt idx="50" formatCode="0.0_ ">
                  <c:v>32.301988597282303</c:v>
                </c:pt>
                <c:pt idx="51" formatCode="0.0_ ">
                  <c:v>31.926600306278715</c:v>
                </c:pt>
                <c:pt idx="52" formatCode="0.0_ ">
                  <c:v>30.700187139755968</c:v>
                </c:pt>
                <c:pt idx="53" formatCode="0.0_ ">
                  <c:v>30.361081614644871</c:v>
                </c:pt>
                <c:pt idx="54" formatCode="0.0_ ">
                  <c:v>30.369797751445173</c:v>
                </c:pt>
                <c:pt idx="55" formatCode="0.0_ ">
                  <c:v>29.990659157658886</c:v>
                </c:pt>
                <c:pt idx="56" formatCode="0.0_ ">
                  <c:v>28.726364619922045</c:v>
                </c:pt>
                <c:pt idx="57" formatCode="0.0_ ">
                  <c:v>28.303596583245916</c:v>
                </c:pt>
                <c:pt idx="58" formatCode="0.0_ ">
                  <c:v>28.137733359620256</c:v>
                </c:pt>
                <c:pt idx="59" formatCode="0.0_ ">
                  <c:v>28.089823198335985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B9-4150-B3AD-55C53FE3969F}"/>
            </c:ext>
          </c:extLst>
        </c:ser>
        <c:ser>
          <c:idx val="1"/>
          <c:order val="1"/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BB9-4150-B3AD-55C53FE3969F}"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243-40CC-BAA8-252749D5F2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학생수(1965-)'!$A$5:$A$64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'전임교원 1인당 학생수(1965-)'!$Q$5:$Q$64</c:f>
              <c:numCache>
                <c:formatCode>0.0_ </c:formatCode>
                <c:ptCount val="60"/>
                <c:pt idx="0">
                  <c:v>15.121723937099592</c:v>
                </c:pt>
                <c:pt idx="1">
                  <c:v>13.953225806451613</c:v>
                </c:pt>
                <c:pt idx="2">
                  <c:v>13.848094747682801</c:v>
                </c:pt>
                <c:pt idx="3">
                  <c:v>13.301691729323307</c:v>
                </c:pt>
                <c:pt idx="4">
                  <c:v>14.089519650655022</c:v>
                </c:pt>
                <c:pt idx="5">
                  <c:v>14.953526970954357</c:v>
                </c:pt>
                <c:pt idx="6">
                  <c:v>15.449630493971217</c:v>
                </c:pt>
                <c:pt idx="7">
                  <c:v>16.079940784603998</c:v>
                </c:pt>
                <c:pt idx="8">
                  <c:v>17.173850574712645</c:v>
                </c:pt>
                <c:pt idx="9">
                  <c:v>18.50693210095983</c:v>
                </c:pt>
                <c:pt idx="10">
                  <c:v>18.535551206784085</c:v>
                </c:pt>
                <c:pt idx="11">
                  <c:v>21.718037318590188</c:v>
                </c:pt>
                <c:pt idx="12">
                  <c:v>22.353354632587859</c:v>
                </c:pt>
                <c:pt idx="13">
                  <c:v>24.190897984117289</c:v>
                </c:pt>
                <c:pt idx="14">
                  <c:v>26.331387267167084</c:v>
                </c:pt>
                <c:pt idx="15">
                  <c:v>28.671500000000002</c:v>
                </c:pt>
                <c:pt idx="16">
                  <c:v>32.345635359116024</c:v>
                </c:pt>
                <c:pt idx="17">
                  <c:v>35.350662186202804</c:v>
                </c:pt>
                <c:pt idx="18">
                  <c:v>37.150404312668464</c:v>
                </c:pt>
                <c:pt idx="19">
                  <c:v>37.690526659057561</c:v>
                </c:pt>
                <c:pt idx="20">
                  <c:v>37.327914110429447</c:v>
                </c:pt>
                <c:pt idx="21">
                  <c:v>35.847762928529924</c:v>
                </c:pt>
                <c:pt idx="22">
                  <c:v>33.276324705244612</c:v>
                </c:pt>
                <c:pt idx="23">
                  <c:v>32.051573312442876</c:v>
                </c:pt>
                <c:pt idx="24">
                  <c:v>31.060392551585306</c:v>
                </c:pt>
                <c:pt idx="25">
                  <c:v>30.733260948244663</c:v>
                </c:pt>
                <c:pt idx="26">
                  <c:v>29.661128418137764</c:v>
                </c:pt>
                <c:pt idx="27">
                  <c:v>29.109340169415962</c:v>
                </c:pt>
                <c:pt idx="28">
                  <c:v>28.357803038351218</c:v>
                </c:pt>
                <c:pt idx="29">
                  <c:v>28.876467017401861</c:v>
                </c:pt>
                <c:pt idx="30">
                  <c:v>29.062260630462536</c:v>
                </c:pt>
                <c:pt idx="31">
                  <c:v>29.321255349500714</c:v>
                </c:pt>
                <c:pt idx="32">
                  <c:v>30.330854344277164</c:v>
                </c:pt>
                <c:pt idx="33">
                  <c:v>31.05934320899518</c:v>
                </c:pt>
                <c:pt idx="34">
                  <c:v>31.915842458495231</c:v>
                </c:pt>
                <c:pt idx="35">
                  <c:v>32.75622854124483</c:v>
                </c:pt>
                <c:pt idx="36">
                  <c:v>33.350192173305381</c:v>
                </c:pt>
                <c:pt idx="37">
                  <c:v>33.295993810178814</c:v>
                </c:pt>
                <c:pt idx="38">
                  <c:v>32.972995639047298</c:v>
                </c:pt>
                <c:pt idx="39">
                  <c:v>31.780532672158682</c:v>
                </c:pt>
                <c:pt idx="40">
                  <c:v>30.801660516605168</c:v>
                </c:pt>
                <c:pt idx="41">
                  <c:v>30.276877101232724</c:v>
                </c:pt>
                <c:pt idx="42">
                  <c:v>30.233974833456699</c:v>
                </c:pt>
                <c:pt idx="43">
                  <c:v>30.042691381449316</c:v>
                </c:pt>
                <c:pt idx="44">
                  <c:v>31.647545297346063</c:v>
                </c:pt>
                <c:pt idx="45">
                  <c:v>31.148916048304962</c:v>
                </c:pt>
                <c:pt idx="46">
                  <c:v>30.502174063082339</c:v>
                </c:pt>
                <c:pt idx="47">
                  <c:v>29.930969297959717</c:v>
                </c:pt>
                <c:pt idx="48">
                  <c:v>30.572577506810223</c:v>
                </c:pt>
                <c:pt idx="49">
                  <c:v>30.866551126516466</c:v>
                </c:pt>
                <c:pt idx="50">
                  <c:v>30.97144317383249</c:v>
                </c:pt>
                <c:pt idx="51">
                  <c:v>30.741463102698553</c:v>
                </c:pt>
                <c:pt idx="52">
                  <c:v>29.233758236344602</c:v>
                </c:pt>
                <c:pt idx="53">
                  <c:v>28.34547202692146</c:v>
                </c:pt>
                <c:pt idx="54">
                  <c:v>27.629463484658174</c:v>
                </c:pt>
                <c:pt idx="55">
                  <c:v>26.702261380323055</c:v>
                </c:pt>
                <c:pt idx="56">
                  <c:v>25.619516147702281</c:v>
                </c:pt>
                <c:pt idx="57">
                  <c:v>24.805927287347078</c:v>
                </c:pt>
                <c:pt idx="58">
                  <c:v>24.384834989151535</c:v>
                </c:pt>
                <c:pt idx="59">
                  <c:v>23.73920571971178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B9-4150-B3AD-55C53FE3969F}"/>
            </c:ext>
          </c:extLst>
        </c:ser>
        <c:ser>
          <c:idx val="3"/>
          <c:order val="2"/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BB9-4150-B3AD-55C53FE3969F}"/>
                </c:ext>
              </c:extLst>
            </c:dLbl>
            <c:dLbl>
              <c:idx val="2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243-40CC-BAA8-252749D5F2EF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BB9-4150-B3AD-55C53FE3969F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43-40CC-BAA8-252749D5F2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1인당 학생수(1965-)'!$A$5:$A$64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'전임교원 1인당 학생수(1965-)'!$M$5:$M$64</c:f>
              <c:numCache>
                <c:formatCode>#,##0.0_ </c:formatCode>
                <c:ptCount val="60"/>
                <c:pt idx="0">
                  <c:v>28.185001768659355</c:v>
                </c:pt>
                <c:pt idx="1">
                  <c:v>33.460634920634924</c:v>
                </c:pt>
                <c:pt idx="2">
                  <c:v>29.723378212974296</c:v>
                </c:pt>
                <c:pt idx="3">
                  <c:v>26.627478358000559</c:v>
                </c:pt>
                <c:pt idx="4">
                  <c:v>26.365898376113147</c:v>
                </c:pt>
                <c:pt idx="5">
                  <c:v>26.816326530612244</c:v>
                </c:pt>
                <c:pt idx="6">
                  <c:v>26.628597743495281</c:v>
                </c:pt>
                <c:pt idx="7">
                  <c:v>25.684075890002131</c:v>
                </c:pt>
                <c:pt idx="8">
                  <c:v>26.471138211382115</c:v>
                </c:pt>
                <c:pt idx="9">
                  <c:v>27.143023030772209</c:v>
                </c:pt>
                <c:pt idx="10">
                  <c:v>28.13015344795711</c:v>
                </c:pt>
                <c:pt idx="11">
                  <c:v>30.747513812154697</c:v>
                </c:pt>
                <c:pt idx="12">
                  <c:v>31.097908093278463</c:v>
                </c:pt>
                <c:pt idx="13">
                  <c:v>31.864890885750963</c:v>
                </c:pt>
                <c:pt idx="14">
                  <c:v>33.370769012887692</c:v>
                </c:pt>
                <c:pt idx="15">
                  <c:v>36.979604925602871</c:v>
                </c:pt>
                <c:pt idx="16">
                  <c:v>42.324459415408022</c:v>
                </c:pt>
                <c:pt idx="17">
                  <c:v>47.00643274853801</c:v>
                </c:pt>
                <c:pt idx="18">
                  <c:v>49.689748990696856</c:v>
                </c:pt>
                <c:pt idx="19">
                  <c:v>51.754596258200372</c:v>
                </c:pt>
                <c:pt idx="20">
                  <c:v>51.814118001204093</c:v>
                </c:pt>
                <c:pt idx="21">
                  <c:v>52.018025134649911</c:v>
                </c:pt>
                <c:pt idx="22">
                  <c:v>51.11701250515322</c:v>
                </c:pt>
                <c:pt idx="23">
                  <c:v>50.19962921273919</c:v>
                </c:pt>
                <c:pt idx="24">
                  <c:v>48.341745268286587</c:v>
                </c:pt>
                <c:pt idx="25">
                  <c:v>46.070976067573909</c:v>
                </c:pt>
                <c:pt idx="26">
                  <c:v>43.728247717522827</c:v>
                </c:pt>
                <c:pt idx="27">
                  <c:v>41.444672131147541</c:v>
                </c:pt>
                <c:pt idx="28">
                  <c:v>39.744451398584566</c:v>
                </c:pt>
                <c:pt idx="29">
                  <c:v>38.997329650092084</c:v>
                </c:pt>
                <c:pt idx="30">
                  <c:v>37.541317617343715</c:v>
                </c:pt>
                <c:pt idx="31">
                  <c:v>37.711975765205757</c:v>
                </c:pt>
                <c:pt idx="32">
                  <c:v>37.228910891089107</c:v>
                </c:pt>
                <c:pt idx="33">
                  <c:v>38.768111465733213</c:v>
                </c:pt>
                <c:pt idx="34">
                  <c:v>41.009029496354756</c:v>
                </c:pt>
                <c:pt idx="35">
                  <c:v>42.276412133891213</c:v>
                </c:pt>
                <c:pt idx="36">
                  <c:v>42.303913875898431</c:v>
                </c:pt>
                <c:pt idx="37">
                  <c:v>42.539222614840988</c:v>
                </c:pt>
                <c:pt idx="38">
                  <c:v>42.442395346047739</c:v>
                </c:pt>
                <c:pt idx="39">
                  <c:v>41.716335284911018</c:v>
                </c:pt>
                <c:pt idx="40">
                  <c:v>40.311975022104335</c:v>
                </c:pt>
                <c:pt idx="41">
                  <c:v>38.550189738524715</c:v>
                </c:pt>
                <c:pt idx="42">
                  <c:v>38.494968537436627</c:v>
                </c:pt>
                <c:pt idx="43">
                  <c:v>37.700270735909427</c:v>
                </c:pt>
                <c:pt idx="44">
                  <c:v>37.923648009316544</c:v>
                </c:pt>
                <c:pt idx="45">
                  <c:v>37.907166200918866</c:v>
                </c:pt>
                <c:pt idx="46">
                  <c:v>37.22354694485842</c:v>
                </c:pt>
                <c:pt idx="47">
                  <c:v>35.25651633370488</c:v>
                </c:pt>
                <c:pt idx="48">
                  <c:v>34.623887115739961</c:v>
                </c:pt>
                <c:pt idx="49" formatCode="0.0_ ">
                  <c:v>33.795282690219061</c:v>
                </c:pt>
                <c:pt idx="50" formatCode="0.0_ ">
                  <c:v>32.720454088808516</c:v>
                </c:pt>
                <c:pt idx="51" formatCode="0.0_ ">
                  <c:v>32.299786557126176</c:v>
                </c:pt>
                <c:pt idx="52" formatCode="0.0_ ">
                  <c:v>31.171216077221299</c:v>
                </c:pt>
                <c:pt idx="53" formatCode="0.0_ ">
                  <c:v>31.028951455537413</c:v>
                </c:pt>
                <c:pt idx="54" formatCode="0.0_ ">
                  <c:v>31.301199430778613</c:v>
                </c:pt>
                <c:pt idx="55" formatCode="0.0_ ">
                  <c:v>31.13253380652267</c:v>
                </c:pt>
                <c:pt idx="56" formatCode="0.0_ ">
                  <c:v>29.795796394063153</c:v>
                </c:pt>
                <c:pt idx="57" formatCode="0.0_ ">
                  <c:v>29.538372635292685</c:v>
                </c:pt>
                <c:pt idx="58" formatCode="0.0_ ">
                  <c:v>29.495054207537429</c:v>
                </c:pt>
                <c:pt idx="59" formatCode="0.0_ ">
                  <c:v>29.730249994734734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BB9-4150-B3AD-55C53FE39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672511"/>
        <c:axId val="1"/>
      </c:lineChart>
      <c:catAx>
        <c:axId val="1063672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 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06367251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5550202227584962"/>
          <c:y val="0.91307831456845889"/>
          <c:w val="0.47816726288437977"/>
          <c:h val="4.676905295094990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287692072134943E-2"/>
          <c:y val="0.12652471567684226"/>
          <c:w val="0.87965349028341322"/>
          <c:h val="0.71738387223562095"/>
        </c:manualLayout>
      </c:layout>
      <c:lineChart>
        <c:grouping val="standard"/>
        <c:varyColors val="0"/>
        <c:ser>
          <c:idx val="0"/>
          <c:order val="0"/>
          <c:tx>
            <c:strRef>
              <c:f>'전임교원 대비 비전임교원 비율(1965-)'!$B$4</c:f>
              <c:strCache>
                <c:ptCount val="1"/>
                <c:pt idx="0">
                  <c:v>전임교원수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7630229871033767E-2"/>
                  <c:y val="-2.154806231703868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099-472B-87D0-50C94CFF730E}"/>
                </c:ext>
              </c:extLst>
            </c:dLbl>
            <c:dLbl>
              <c:idx val="3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DEF-42B4-AA54-B2648A94CA40}"/>
                </c:ext>
              </c:extLst>
            </c:dLbl>
            <c:dLbl>
              <c:idx val="5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099-472B-87D0-50C94CFF730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비율(1965-)'!$A$5:$A$64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'전임교원 대비 비전임교원 비율(1965-)'!$D$5:$D$64</c:f>
              <c:numCache>
                <c:formatCode>#,##0.0_ </c:formatCode>
                <c:ptCount val="60"/>
                <c:pt idx="0">
                  <c:v>16.74735915492958</c:v>
                </c:pt>
                <c:pt idx="1">
                  <c:v>15.928143712574849</c:v>
                </c:pt>
                <c:pt idx="2">
                  <c:v>14.875239923224568</c:v>
                </c:pt>
                <c:pt idx="3">
                  <c:v>15.11648274654055</c:v>
                </c:pt>
                <c:pt idx="4">
                  <c:v>17.223313686967913</c:v>
                </c:pt>
                <c:pt idx="5">
                  <c:v>19.200122586576772</c:v>
                </c:pt>
                <c:pt idx="6">
                  <c:v>16.734162568701187</c:v>
                </c:pt>
                <c:pt idx="7">
                  <c:v>21.046936291086162</c:v>
                </c:pt>
                <c:pt idx="8">
                  <c:v>20.106438213914849</c:v>
                </c:pt>
                <c:pt idx="9">
                  <c:v>18.947368421052634</c:v>
                </c:pt>
                <c:pt idx="10">
                  <c:v>18.938053097345133</c:v>
                </c:pt>
                <c:pt idx="11">
                  <c:v>21.095627102354637</c:v>
                </c:pt>
                <c:pt idx="12">
                  <c:v>21.646953804954254</c:v>
                </c:pt>
                <c:pt idx="13">
                  <c:v>20.71323374710709</c:v>
                </c:pt>
                <c:pt idx="14">
                  <c:v>22.527678738975418</c:v>
                </c:pt>
                <c:pt idx="15">
                  <c:v>22.566971854866054</c:v>
                </c:pt>
                <c:pt idx="16">
                  <c:v>27.338286713286713</c:v>
                </c:pt>
                <c:pt idx="17">
                  <c:v>31.451139108296889</c:v>
                </c:pt>
                <c:pt idx="18">
                  <c:v>32.513709534760302</c:v>
                </c:pt>
                <c:pt idx="19">
                  <c:v>32.067099567099568</c:v>
                </c:pt>
                <c:pt idx="20">
                  <c:v>31.49737479806139</c:v>
                </c:pt>
                <c:pt idx="21">
                  <c:v>32.538805324619155</c:v>
                </c:pt>
                <c:pt idx="22">
                  <c:v>77.650116263165089</c:v>
                </c:pt>
                <c:pt idx="23">
                  <c:v>80.485018891134359</c:v>
                </c:pt>
                <c:pt idx="24">
                  <c:v>91.205075760737984</c:v>
                </c:pt>
                <c:pt idx="25">
                  <c:v>90.456644433042584</c:v>
                </c:pt>
                <c:pt idx="26">
                  <c:v>91.381429475958129</c:v>
                </c:pt>
                <c:pt idx="27">
                  <c:v>89.400533483082967</c:v>
                </c:pt>
                <c:pt idx="28">
                  <c:v>85.624834349324146</c:v>
                </c:pt>
                <c:pt idx="29">
                  <c:v>92.37438298949499</c:v>
                </c:pt>
                <c:pt idx="30">
                  <c:v>92.123872944781652</c:v>
                </c:pt>
                <c:pt idx="31">
                  <c:v>95.75042440096847</c:v>
                </c:pt>
                <c:pt idx="32">
                  <c:v>96.152161026777662</c:v>
                </c:pt>
                <c:pt idx="33">
                  <c:v>115.93010286280827</c:v>
                </c:pt>
                <c:pt idx="34">
                  <c:v>127.89501770727212</c:v>
                </c:pt>
                <c:pt idx="35">
                  <c:v>132.28051774689519</c:v>
                </c:pt>
                <c:pt idx="36">
                  <c:v>136.19570989863539</c:v>
                </c:pt>
                <c:pt idx="37">
                  <c:v>148.84668492654549</c:v>
                </c:pt>
                <c:pt idx="38">
                  <c:v>164.52111680508924</c:v>
                </c:pt>
                <c:pt idx="39">
                  <c:v>162.62950749920222</c:v>
                </c:pt>
                <c:pt idx="40">
                  <c:v>162.24186991869917</c:v>
                </c:pt>
                <c:pt idx="41">
                  <c:v>153.97134537881561</c:v>
                </c:pt>
                <c:pt idx="42">
                  <c:v>155.49722343308758</c:v>
                </c:pt>
                <c:pt idx="43">
                  <c:v>157.19176191264975</c:v>
                </c:pt>
                <c:pt idx="44">
                  <c:v>162.82695623463809</c:v>
                </c:pt>
                <c:pt idx="45">
                  <c:v>166.59758450653899</c:v>
                </c:pt>
                <c:pt idx="46">
                  <c:v>160.11462205700124</c:v>
                </c:pt>
                <c:pt idx="47">
                  <c:v>152.31235784685367</c:v>
                </c:pt>
                <c:pt idx="48">
                  <c:v>141.39621204911012</c:v>
                </c:pt>
                <c:pt idx="49" formatCode="0.0_ ">
                  <c:v>132.20665444717139</c:v>
                </c:pt>
                <c:pt idx="50" formatCode="0.0_ ">
                  <c:v>127.32219555813704</c:v>
                </c:pt>
                <c:pt idx="51" formatCode="0.0_ ">
                  <c:v>123.2741194486983</c:v>
                </c:pt>
                <c:pt idx="52" formatCode="0.0_ ">
                  <c:v>120.48207201137811</c:v>
                </c:pt>
                <c:pt idx="53" formatCode="0.0_ ">
                  <c:v>122.56853566247401</c:v>
                </c:pt>
                <c:pt idx="54" formatCode="0.0_ ">
                  <c:v>118.82292251437588</c:v>
                </c:pt>
                <c:pt idx="55" formatCode="0.0_ ">
                  <c:v>126.26033245526386</c:v>
                </c:pt>
                <c:pt idx="56" formatCode="0.0_ ">
                  <c:v>128.84561231900167</c:v>
                </c:pt>
                <c:pt idx="57" formatCode="0.0_ ">
                  <c:v>135.45631649932562</c:v>
                </c:pt>
                <c:pt idx="58" formatCode="0.0_ ">
                  <c:v>139.74127602784392</c:v>
                </c:pt>
                <c:pt idx="59" formatCode="0.0_ ">
                  <c:v>139.74127602784392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99-472B-87D0-50C94CFF730E}"/>
            </c:ext>
          </c:extLst>
        </c:ser>
        <c:ser>
          <c:idx val="1"/>
          <c:order val="1"/>
          <c:tx>
            <c:strRef>
              <c:f>'전임교원 대비 비전임교원 비율(1965-)'!$Q$3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520903496206208E-2"/>
                  <c:y val="1.4841168700127567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099-472B-87D0-50C94CFF730E}"/>
                </c:ext>
              </c:extLst>
            </c:dLbl>
            <c:dLbl>
              <c:idx val="3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DEF-42B4-AA54-B2648A94CA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비율(1965-)'!$A$5:$A$64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'전임교원 대비 비전임교원 비율(1965-)'!$Q$5:$Q$64</c:f>
              <c:numCache>
                <c:formatCode>0.0_ </c:formatCode>
                <c:ptCount val="60"/>
                <c:pt idx="0">
                  <c:v>10.366919044845661</c:v>
                </c:pt>
                <c:pt idx="1">
                  <c:v>10.32258064516129</c:v>
                </c:pt>
                <c:pt idx="2">
                  <c:v>10.453141091658084</c:v>
                </c:pt>
                <c:pt idx="3">
                  <c:v>9.9624060150375939</c:v>
                </c:pt>
                <c:pt idx="4">
                  <c:v>10.131004366812228</c:v>
                </c:pt>
                <c:pt idx="5">
                  <c:v>9.9170124481327804</c:v>
                </c:pt>
                <c:pt idx="6">
                  <c:v>9.4904706339945548</c:v>
                </c:pt>
                <c:pt idx="7">
                  <c:v>12.25018504811251</c:v>
                </c:pt>
                <c:pt idx="8">
                  <c:v>13.505747126436782</c:v>
                </c:pt>
                <c:pt idx="9">
                  <c:v>12.655527906150018</c:v>
                </c:pt>
                <c:pt idx="10">
                  <c:v>13.24200913242009</c:v>
                </c:pt>
                <c:pt idx="11">
                  <c:v>11.886662059433311</c:v>
                </c:pt>
                <c:pt idx="12">
                  <c:v>11.916932907348244</c:v>
                </c:pt>
                <c:pt idx="13">
                  <c:v>12.339645693341478</c:v>
                </c:pt>
                <c:pt idx="14">
                  <c:v>13.956074506533223</c:v>
                </c:pt>
                <c:pt idx="15">
                  <c:v>14.45</c:v>
                </c:pt>
                <c:pt idx="16">
                  <c:v>15.668508287292818</c:v>
                </c:pt>
                <c:pt idx="17">
                  <c:v>24.925874678790276</c:v>
                </c:pt>
                <c:pt idx="18">
                  <c:v>26.630727762803236</c:v>
                </c:pt>
                <c:pt idx="19">
                  <c:v>26.430784281754445</c:v>
                </c:pt>
                <c:pt idx="20">
                  <c:v>25.828220858895705</c:v>
                </c:pt>
                <c:pt idx="21">
                  <c:v>25.726321905868684</c:v>
                </c:pt>
                <c:pt idx="22">
                  <c:v>41.929800786014368</c:v>
                </c:pt>
                <c:pt idx="23">
                  <c:v>53.570962266614444</c:v>
                </c:pt>
                <c:pt idx="24">
                  <c:v>61.323603422244588</c:v>
                </c:pt>
                <c:pt idx="25">
                  <c:v>62.661358426830738</c:v>
                </c:pt>
                <c:pt idx="26">
                  <c:v>63.366793584862123</c:v>
                </c:pt>
                <c:pt idx="27">
                  <c:v>67.08649130628622</c:v>
                </c:pt>
                <c:pt idx="28">
                  <c:v>63.316689684478909</c:v>
                </c:pt>
                <c:pt idx="29">
                  <c:v>72.39983812221773</c:v>
                </c:pt>
                <c:pt idx="30">
                  <c:v>74.585092801728365</c:v>
                </c:pt>
                <c:pt idx="31">
                  <c:v>78.345221112696152</c:v>
                </c:pt>
                <c:pt idx="32">
                  <c:v>82.133139851260665</c:v>
                </c:pt>
                <c:pt idx="33">
                  <c:v>96.127074781367128</c:v>
                </c:pt>
                <c:pt idx="34">
                  <c:v>106.82620981985164</c:v>
                </c:pt>
                <c:pt idx="35">
                  <c:v>111.15415089356458</c:v>
                </c:pt>
                <c:pt idx="36">
                  <c:v>119.69776380153738</c:v>
                </c:pt>
                <c:pt idx="37">
                  <c:v>113.76375515818431</c:v>
                </c:pt>
                <c:pt idx="38">
                  <c:v>125.08386447500838</c:v>
                </c:pt>
                <c:pt idx="39">
                  <c:v>118.3955850595857</c:v>
                </c:pt>
                <c:pt idx="40">
                  <c:v>122.28628536285362</c:v>
                </c:pt>
                <c:pt idx="41">
                  <c:v>120.83675756443782</c:v>
                </c:pt>
                <c:pt idx="42">
                  <c:v>121.40636565507033</c:v>
                </c:pt>
                <c:pt idx="43">
                  <c:v>127.82602349850399</c:v>
                </c:pt>
                <c:pt idx="44">
                  <c:v>133.16292008119689</c:v>
                </c:pt>
                <c:pt idx="45">
                  <c:v>139.80794412920122</c:v>
                </c:pt>
                <c:pt idx="46">
                  <c:v>137.1592242390779</c:v>
                </c:pt>
                <c:pt idx="47">
                  <c:v>143.36092823153641</c:v>
                </c:pt>
                <c:pt idx="48">
                  <c:v>142.70981969126996</c:v>
                </c:pt>
                <c:pt idx="49">
                  <c:v>138.44277553116376</c:v>
                </c:pt>
                <c:pt idx="50">
                  <c:v>137.40497029323453</c:v>
                </c:pt>
                <c:pt idx="51">
                  <c:v>132.88144263972376</c:v>
                </c:pt>
                <c:pt idx="52">
                  <c:v>129.3490978508529</c:v>
                </c:pt>
                <c:pt idx="53">
                  <c:v>129.99819722372453</c:v>
                </c:pt>
                <c:pt idx="54">
                  <c:v>129.80441413960165</c:v>
                </c:pt>
                <c:pt idx="55">
                  <c:v>137.75624082232011</c:v>
                </c:pt>
                <c:pt idx="56">
                  <c:v>142.00717675656904</c:v>
                </c:pt>
                <c:pt idx="57">
                  <c:v>146.35000861524324</c:v>
                </c:pt>
                <c:pt idx="58">
                  <c:v>151.77572227931938</c:v>
                </c:pt>
                <c:pt idx="59">
                  <c:v>151.77572227931938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099-472B-87D0-50C94CFF730E}"/>
            </c:ext>
          </c:extLst>
        </c:ser>
        <c:ser>
          <c:idx val="3"/>
          <c:order val="2"/>
          <c:tx>
            <c:strRef>
              <c:f>'전임교원 대비 비전임교원 비율(1965-)'!$K$3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099-472B-87D0-50C94CFF730E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DEF-42B4-AA54-B2648A94CA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'전임교원 대비 비전임교원 비율(1965-)'!$A$5:$A$64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'전임교원 대비 비전임교원 비율(1965-)'!$M$5:$M$64</c:f>
              <c:numCache>
                <c:formatCode>#,##0.0_ </c:formatCode>
                <c:ptCount val="60"/>
                <c:pt idx="0">
                  <c:v>20.622568093385212</c:v>
                </c:pt>
                <c:pt idx="1">
                  <c:v>19.238095238095237</c:v>
                </c:pt>
                <c:pt idx="2">
                  <c:v>17.503059975520195</c:v>
                </c:pt>
                <c:pt idx="3">
                  <c:v>18.179279530857304</c:v>
                </c:pt>
                <c:pt idx="4">
                  <c:v>21.477213200628601</c:v>
                </c:pt>
                <c:pt idx="5">
                  <c:v>24.635568513119534</c:v>
                </c:pt>
                <c:pt idx="6">
                  <c:v>21.022334791618697</c:v>
                </c:pt>
                <c:pt idx="7">
                  <c:v>26.113835003197611</c:v>
                </c:pt>
                <c:pt idx="8">
                  <c:v>23.841463414634145</c:v>
                </c:pt>
                <c:pt idx="9">
                  <c:v>22.372750145151926</c:v>
                </c:pt>
                <c:pt idx="10">
                  <c:v>22.166759105195045</c:v>
                </c:pt>
                <c:pt idx="11">
                  <c:v>26.0036832412523</c:v>
                </c:pt>
                <c:pt idx="12">
                  <c:v>26.868998628257891</c:v>
                </c:pt>
                <c:pt idx="13">
                  <c:v>25.112323491655967</c:v>
                </c:pt>
                <c:pt idx="14">
                  <c:v>26.894207619317378</c:v>
                </c:pt>
                <c:pt idx="15">
                  <c:v>26.731657260133403</c:v>
                </c:pt>
                <c:pt idx="16">
                  <c:v>33.076170813865048</c:v>
                </c:pt>
                <c:pt idx="17">
                  <c:v>34.668615984405463</c:v>
                </c:pt>
                <c:pt idx="18">
                  <c:v>35.387045813586099</c:v>
                </c:pt>
                <c:pt idx="19">
                  <c:v>34.86676925568964</c:v>
                </c:pt>
                <c:pt idx="20">
                  <c:v>34.279048765803729</c:v>
                </c:pt>
                <c:pt idx="21">
                  <c:v>35.906642728904849</c:v>
                </c:pt>
                <c:pt idx="22">
                  <c:v>95.760615638312501</c:v>
                </c:pt>
                <c:pt idx="23">
                  <c:v>94.133615837912998</c:v>
                </c:pt>
                <c:pt idx="24">
                  <c:v>106.04035230183023</c:v>
                </c:pt>
                <c:pt idx="25">
                  <c:v>103.97114030971375</c:v>
                </c:pt>
                <c:pt idx="26">
                  <c:v>104.73545264547354</c:v>
                </c:pt>
                <c:pt idx="27">
                  <c:v>99.656762295081975</c:v>
                </c:pt>
                <c:pt idx="28">
                  <c:v>95.734437436810936</c:v>
                </c:pt>
                <c:pt idx="29">
                  <c:v>101.46408839779006</c:v>
                </c:pt>
                <c:pt idx="30">
                  <c:v>99.642180593559246</c:v>
                </c:pt>
                <c:pt idx="31">
                  <c:v>102.95066488315368</c:v>
                </c:pt>
                <c:pt idx="32">
                  <c:v>101.71737173717372</c:v>
                </c:pt>
                <c:pt idx="33">
                  <c:v>123.54576340986307</c:v>
                </c:pt>
                <c:pt idx="34">
                  <c:v>135.87385459166609</c:v>
                </c:pt>
                <c:pt idx="35">
                  <c:v>140.12486924686192</c:v>
                </c:pt>
                <c:pt idx="36">
                  <c:v>142.12359938482783</c:v>
                </c:pt>
                <c:pt idx="37">
                  <c:v>161.38577354432323</c:v>
                </c:pt>
                <c:pt idx="38">
                  <c:v>178.62240614129783</c:v>
                </c:pt>
                <c:pt idx="39">
                  <c:v>178.6592081618457</c:v>
                </c:pt>
                <c:pt idx="40">
                  <c:v>176.60256410256409</c:v>
                </c:pt>
                <c:pt idx="41">
                  <c:v>165.49877839579977</c:v>
                </c:pt>
                <c:pt idx="42">
                  <c:v>167.23053015056175</c:v>
                </c:pt>
                <c:pt idx="43">
                  <c:v>167.0957420625154</c:v>
                </c:pt>
                <c:pt idx="44">
                  <c:v>172.39973797219594</c:v>
                </c:pt>
                <c:pt idx="45">
                  <c:v>175.31852413205132</c:v>
                </c:pt>
                <c:pt idx="46">
                  <c:v>167.74045626504645</c:v>
                </c:pt>
                <c:pt idx="47">
                  <c:v>155.25593758038241</c:v>
                </c:pt>
                <c:pt idx="48">
                  <c:v>140.97093902234167</c:v>
                </c:pt>
                <c:pt idx="49" formatCode="0.0_ ">
                  <c:v>130.21578311030964</c:v>
                </c:pt>
                <c:pt idx="50" formatCode="0.0_ ">
                  <c:v>124.15109503717099</c:v>
                </c:pt>
                <c:pt idx="51" formatCode="0.0_ ">
                  <c:v>120.24888244533042</c:v>
                </c:pt>
                <c:pt idx="52" formatCode="0.0_ ">
                  <c:v>117.63391091067332</c:v>
                </c:pt>
                <c:pt idx="53" formatCode="0.0_ ">
                  <c:v>120.10672613595634</c:v>
                </c:pt>
                <c:pt idx="54" formatCode="0.0_ ">
                  <c:v>115.09046554177678</c:v>
                </c:pt>
                <c:pt idx="55" formatCode="0.0_ ">
                  <c:v>122.26845336433539</c:v>
                </c:pt>
                <c:pt idx="56" formatCode="0.0_ ">
                  <c:v>124.3151708337484</c:v>
                </c:pt>
                <c:pt idx="57" formatCode="0.0_ ">
                  <c:v>131.6105354934204</c:v>
                </c:pt>
                <c:pt idx="58" formatCode="0.0_ ">
                  <c:v>135.38874548270522</c:v>
                </c:pt>
                <c:pt idx="59" formatCode="0.0_ ">
                  <c:v>135.38874548270522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099-472B-87D0-50C94CFF7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670015"/>
        <c:axId val="1"/>
      </c:lineChart>
      <c:catAx>
        <c:axId val="1063670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crossAx val="1063670015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0025355566613651"/>
          <c:y val="0.91261915138836425"/>
          <c:w val="0.61683042407803113"/>
          <c:h val="4.74949395163243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tx1"/>
          </a:solidFill>
        </a:defRPr>
      </a:pPr>
      <a:endParaRPr lang="ko-KR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345280</xdr:colOff>
      <xdr:row>1</xdr:row>
      <xdr:rowOff>64294</xdr:rowOff>
    </xdr:from>
    <xdr:to>
      <xdr:col>18</xdr:col>
      <xdr:colOff>535781</xdr:colOff>
      <xdr:row>26</xdr:row>
      <xdr:rowOff>161926</xdr:rowOff>
    </xdr:to>
    <xdr:graphicFrame macro="">
      <xdr:nvGraphicFramePr>
        <xdr:cNvPr id="1778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330314</xdr:colOff>
      <xdr:row>29</xdr:row>
      <xdr:rowOff>175531</xdr:rowOff>
    </xdr:from>
    <xdr:to>
      <xdr:col>18</xdr:col>
      <xdr:colOff>535781</xdr:colOff>
      <xdr:row>53</xdr:row>
      <xdr:rowOff>115321</xdr:rowOff>
    </xdr:to>
    <xdr:graphicFrame macro="">
      <xdr:nvGraphicFramePr>
        <xdr:cNvPr id="1779" name="차트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585788</xdr:colOff>
      <xdr:row>1</xdr:row>
      <xdr:rowOff>78581</xdr:rowOff>
    </xdr:from>
    <xdr:to>
      <xdr:col>28</xdr:col>
      <xdr:colOff>47625</xdr:colOff>
      <xdr:row>27</xdr:row>
      <xdr:rowOff>4762</xdr:rowOff>
    </xdr:to>
    <xdr:graphicFrame macro="">
      <xdr:nvGraphicFramePr>
        <xdr:cNvPr id="1780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44824</xdr:colOff>
      <xdr:row>4</xdr:row>
      <xdr:rowOff>38100</xdr:rowOff>
    </xdr:from>
    <xdr:to>
      <xdr:col>25</xdr:col>
      <xdr:colOff>130549</xdr:colOff>
      <xdr:row>28</xdr:row>
      <xdr:rowOff>95250</xdr:rowOff>
    </xdr:to>
    <xdr:graphicFrame macro="">
      <xdr:nvGraphicFramePr>
        <xdr:cNvPr id="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0.03681</cdr:x>
      <cdr:y>0.08158</cdr:y>
    </cdr:from>
    <cdr:to>
      <cdr:x>0.07866</cdr:x>
      <cdr:y>0.11862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703" y="566630"/>
          <a:ext cx="325960" cy="255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800" b="1"/>
            <a:t>(%)</a:t>
          </a:r>
          <a:endParaRPr lang="ko-KR" altLang="en-US" sz="8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683313" cy="464484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전임교원 대비 비전임교원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(1965~2017)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5" name="TextBox 2"/>
        <cdr:cNvSpPr txBox="1"/>
      </cdr:nvSpPr>
      <cdr:spPr>
        <a:xfrm xmlns:a="http://schemas.openxmlformats.org/drawingml/2006/main">
          <a:off x="0" y="0"/>
          <a:ext cx="7705725" cy="46136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전임교원 대비 비전임교원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(1965~2017)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0.08929</cdr:y>
    </cdr:to>
    <cdr:sp macro="" textlink="">
      <cdr:nvSpPr>
        <cdr:cNvPr id="6" name="TextBox 2"/>
        <cdr:cNvSpPr txBox="1"/>
      </cdr:nvSpPr>
      <cdr:spPr>
        <a:xfrm xmlns:a="http://schemas.openxmlformats.org/drawingml/2006/main">
          <a:off x="0" y="0"/>
          <a:ext cx="7683313" cy="46136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 전임교원 대비 비전임교원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0.02603</cdr:x>
      <cdr:y>0.09552</cdr:y>
    </cdr:from>
    <cdr:to>
      <cdr:x>0.06019</cdr:x>
      <cdr:y>0.12715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6599" y="630591"/>
          <a:ext cx="258040" cy="2071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0.00094</cdr:y>
    </cdr:from>
    <cdr:to>
      <cdr:x>1</cdr:x>
      <cdr:y>0.10512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6470"/>
          <a:ext cx="7526431" cy="55718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 전임교원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0.10258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63530" cy="40787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학위별 대학 전임교원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0.09971</cdr:x>
      <cdr:y>0.78866</cdr:y>
    </cdr:from>
    <cdr:to>
      <cdr:x>0.20757</cdr:x>
      <cdr:y>0.92718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0.09971</cdr:x>
      <cdr:y>0.79321</cdr:y>
    </cdr:from>
    <cdr:to>
      <cdr:x>0.20757</cdr:x>
      <cdr:y>0.93148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2.13602E-6</cdr:x>
      <cdr:y>4.37884E-6</cdr:y>
    </cdr:from>
    <cdr:to>
      <cdr:x>0.02496</cdr:x>
      <cdr:y>0.05272</cdr:y>
    </cdr:to>
    <cdr:grpSp>
      <cdr:nvGrpSpPr>
        <cdr:cNvPr id="15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5" y="17"/>
          <a:ext cx="171831" cy="209598"/>
          <a:chOff x="-77502" y="-57326"/>
          <a:chExt cx="2227" cy="3070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8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227" cy="3070"/>
            <a:chOff x="2018" y="-1970"/>
            <a:chExt cx="204910" cy="273483"/>
          </a:xfrm>
        </cdr:grpSpPr>
      </cdr:grpSp>
      <cdr:grpSp>
        <cdr:nvGrpSpPr>
          <cdr:cNvPr id="855048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227" cy="3070"/>
            <a:chOff x="2018" y="-1970"/>
            <a:chExt cx="204910" cy="273483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20" y="-1659"/>
              <a:ext cx="202508" cy="27317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0.03297</cdr:x>
      <cdr:y>0.09355</cdr:y>
    </cdr:from>
    <cdr:to>
      <cdr:x>0.06715</cdr:x>
      <cdr:y>0.1242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1957" y="674768"/>
          <a:ext cx="257197" cy="2216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0.00119</cdr:y>
    </cdr:from>
    <cdr:to>
      <cdr:x>1</cdr:x>
      <cdr:y>0.1018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6458"/>
          <a:ext cx="7528672" cy="54599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 전임 여교원비율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676276</xdr:colOff>
      <xdr:row>4</xdr:row>
      <xdr:rowOff>9525</xdr:rowOff>
    </xdr:from>
    <xdr:to>
      <xdr:col>19</xdr:col>
      <xdr:colOff>166688</xdr:colOff>
      <xdr:row>28</xdr:row>
      <xdr:rowOff>83344</xdr:rowOff>
    </xdr:to>
    <xdr:graphicFrame macro="">
      <xdr:nvGraphicFramePr>
        <xdr:cNvPr id="1867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647700</xdr:colOff>
      <xdr:row>29</xdr:row>
      <xdr:rowOff>92867</xdr:rowOff>
    </xdr:from>
    <xdr:to>
      <xdr:col>19</xdr:col>
      <xdr:colOff>202406</xdr:colOff>
      <xdr:row>54</xdr:row>
      <xdr:rowOff>0</xdr:rowOff>
    </xdr:to>
    <xdr:graphicFrame macro="">
      <xdr:nvGraphicFramePr>
        <xdr:cNvPr id="1867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0.02942</cdr:x>
      <cdr:y>0.09578</cdr:y>
    </cdr:from>
    <cdr:to>
      <cdr:x>0.06284</cdr:x>
      <cdr:y>0.1472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2121" y="682938"/>
          <a:ext cx="250432" cy="365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0.09024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31874" cy="48761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 대학 비전임교원수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(1965~2024]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0.03271</cdr:x>
      <cdr:y>0.09581</cdr:y>
    </cdr:from>
    <cdr:to>
      <cdr:x>0.06638</cdr:x>
      <cdr:y>0.1267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2599" y="707685"/>
          <a:ext cx="258040" cy="228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0.09112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198518" cy="47625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 비전임 여교원비율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4</xdr:row>
      <xdr:rowOff>9525</xdr:rowOff>
    </xdr:from>
    <xdr:to>
      <xdr:col>24</xdr:col>
      <xdr:colOff>657225</xdr:colOff>
      <xdr:row>29</xdr:row>
      <xdr:rowOff>38100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0.03883</cdr:x>
      <cdr:y>0.09219</cdr:y>
    </cdr:from>
    <cdr:to>
      <cdr:x>0.0814</cdr:x>
      <cdr:y>0.12668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2536" y="632798"/>
          <a:ext cx="330951" cy="241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800" b="1"/>
            <a:t>(</a:t>
          </a:r>
          <a:r>
            <a:rPr lang="ko-KR" altLang="en-US" sz="800" b="1"/>
            <a:t>명</a:t>
          </a:r>
          <a:r>
            <a:rPr lang="en-US" altLang="ko-KR" sz="800" b="1"/>
            <a:t>)</a:t>
          </a:r>
          <a:endParaRPr lang="ko-KR" altLang="en-US" sz="800" b="1"/>
        </a:p>
      </cdr:txBody>
    </cdr:sp>
  </cdr:relSizeAnchor>
  <cdr:relSizeAnchor xmlns:cdr="http://schemas.openxmlformats.org/drawingml/2006/chartDrawing">
    <cdr:from>
      <cdr:x>0</cdr:x>
      <cdr:y>3.14065E-5</cdr:y>
    </cdr:from>
    <cdr:to>
      <cdr:x>1</cdr:x>
      <cdr:y>0.08885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163"/>
          <a:ext cx="7608234" cy="46095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대학 전임교원 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2"/>
  <sheetViews>
    <sheetView tabSelected="1" zoomScale="80" zoomScaleNormal="80" workbookViewId="0">
      <pane xSplit="1" ySplit="4" topLeftCell="B11" activePane="bottomRight" state="frozen"/>
      <selection activeCell="N38" sqref="N38"/>
      <selection pane="topRight" activeCell="N38" sqref="N38"/>
      <selection pane="bottomLeft" activeCell="N38" sqref="N38"/>
      <selection pane="bottomRight" activeCell="H28" sqref="H28"/>
    </sheetView>
  </sheetViews>
  <sheetFormatPr defaultRowHeight="13.5" x14ac:dyDescent="0.3"/>
  <cols>
    <col min="1" max="1" width="9" style="237"/>
    <col min="2" max="2" width="9.375" style="237" bestFit="1" customWidth="1"/>
    <col min="3" max="3" width="9.125" style="237" bestFit="1" customWidth="1"/>
    <col min="4" max="9" width="9" style="238" customWidth="1"/>
    <col min="10" max="10" width="15.125" style="239" customWidth="1"/>
    <col min="11" max="13" width="9" style="240" customWidth="1"/>
    <col min="14" max="14" width="9" style="239"/>
    <col min="15" max="15" width="9" style="237" customWidth="1"/>
    <col min="16" max="18" width="9" style="240" customWidth="1"/>
    <col min="19" max="16384" width="9" style="237"/>
  </cols>
  <sheetData>
    <row r="1" spans="1:256" ht="14.25" thickBot="1" x14ac:dyDescent="0.35"/>
    <row r="2" spans="1:256" ht="14.25" thickBot="1" x14ac:dyDescent="0.35">
      <c r="B2" s="593" t="s">
        <v>50</v>
      </c>
      <c r="C2" s="594"/>
      <c r="D2" s="594"/>
      <c r="E2" s="594"/>
      <c r="F2" s="594"/>
      <c r="G2" s="594"/>
      <c r="H2" s="594"/>
      <c r="I2" s="595"/>
      <c r="J2" s="240"/>
      <c r="N2" s="240"/>
      <c r="O2" s="240"/>
      <c r="S2" s="240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F2" s="241"/>
      <c r="BG2" s="241"/>
      <c r="BH2" s="241"/>
      <c r="BI2" s="241"/>
      <c r="BJ2" s="241"/>
      <c r="BK2" s="241"/>
      <c r="BL2" s="241"/>
      <c r="BM2" s="241"/>
      <c r="BN2" s="241"/>
      <c r="BO2" s="241"/>
      <c r="BP2" s="241"/>
      <c r="BQ2" s="241"/>
      <c r="BR2" s="241"/>
      <c r="BS2" s="241"/>
      <c r="BT2" s="241"/>
      <c r="BU2" s="241"/>
      <c r="BV2" s="241"/>
      <c r="BW2" s="241"/>
      <c r="BX2" s="241"/>
      <c r="BY2" s="241"/>
      <c r="BZ2" s="241"/>
      <c r="CA2" s="241"/>
      <c r="CB2" s="241"/>
      <c r="CC2" s="241"/>
      <c r="CD2" s="241"/>
      <c r="CE2" s="241"/>
      <c r="CF2" s="241"/>
      <c r="CG2" s="241"/>
      <c r="CH2" s="241"/>
      <c r="CI2" s="241"/>
      <c r="CJ2" s="241"/>
      <c r="CK2" s="241"/>
      <c r="CL2" s="241"/>
      <c r="CM2" s="241"/>
      <c r="CN2" s="241"/>
      <c r="CO2" s="241"/>
      <c r="CP2" s="241"/>
      <c r="CQ2" s="241"/>
      <c r="CR2" s="241"/>
      <c r="CS2" s="241"/>
      <c r="CT2" s="241"/>
      <c r="CU2" s="241"/>
      <c r="CV2" s="241"/>
      <c r="CW2" s="241"/>
      <c r="CX2" s="241"/>
      <c r="CY2" s="241"/>
      <c r="CZ2" s="241"/>
      <c r="DA2" s="241"/>
      <c r="DB2" s="241"/>
      <c r="DC2" s="241"/>
      <c r="DD2" s="241"/>
      <c r="DE2" s="241"/>
      <c r="DF2" s="241"/>
      <c r="DG2" s="241"/>
      <c r="DH2" s="241"/>
      <c r="DI2" s="241"/>
      <c r="DJ2" s="241"/>
      <c r="DK2" s="241"/>
      <c r="DL2" s="241"/>
      <c r="DM2" s="241"/>
      <c r="DN2" s="241"/>
      <c r="DO2" s="241"/>
      <c r="DP2" s="241"/>
      <c r="DQ2" s="241"/>
      <c r="DR2" s="241"/>
      <c r="DS2" s="241"/>
      <c r="DT2" s="241"/>
      <c r="DU2" s="241"/>
      <c r="DV2" s="241"/>
      <c r="DW2" s="241"/>
      <c r="DX2" s="241"/>
      <c r="DY2" s="241"/>
      <c r="DZ2" s="241"/>
      <c r="EA2" s="241"/>
      <c r="EB2" s="241"/>
      <c r="EC2" s="241"/>
      <c r="ED2" s="241"/>
      <c r="EE2" s="241"/>
      <c r="EF2" s="241"/>
      <c r="EG2" s="241"/>
      <c r="EH2" s="241"/>
      <c r="EI2" s="241"/>
      <c r="EJ2" s="241"/>
      <c r="EK2" s="241"/>
      <c r="EL2" s="241"/>
      <c r="EM2" s="241"/>
      <c r="EN2" s="241"/>
      <c r="EO2" s="241"/>
      <c r="EP2" s="241"/>
      <c r="EQ2" s="241"/>
      <c r="ER2" s="241"/>
      <c r="ES2" s="241"/>
      <c r="ET2" s="241"/>
      <c r="EU2" s="241"/>
      <c r="EV2" s="241"/>
      <c r="EW2" s="241"/>
      <c r="EX2" s="241"/>
      <c r="EY2" s="241"/>
      <c r="EZ2" s="241"/>
      <c r="FA2" s="241"/>
      <c r="FB2" s="241"/>
      <c r="FC2" s="241"/>
      <c r="FD2" s="241"/>
      <c r="FE2" s="241"/>
      <c r="FF2" s="241"/>
      <c r="FG2" s="241"/>
      <c r="FH2" s="241"/>
      <c r="FI2" s="241"/>
      <c r="FJ2" s="241"/>
      <c r="FK2" s="241"/>
      <c r="FL2" s="241"/>
      <c r="FM2" s="241"/>
      <c r="FN2" s="241"/>
      <c r="FO2" s="241"/>
      <c r="FP2" s="241"/>
      <c r="FQ2" s="241"/>
      <c r="FR2" s="241"/>
      <c r="FS2" s="241"/>
      <c r="FT2" s="241"/>
      <c r="FU2" s="241"/>
      <c r="FV2" s="241"/>
      <c r="FW2" s="241"/>
      <c r="FX2" s="241"/>
      <c r="FY2" s="241"/>
      <c r="FZ2" s="241"/>
      <c r="GA2" s="241"/>
      <c r="GB2" s="241"/>
      <c r="GC2" s="241"/>
      <c r="GD2" s="241"/>
      <c r="GE2" s="241"/>
      <c r="GF2" s="241"/>
      <c r="GG2" s="241"/>
      <c r="GH2" s="241"/>
      <c r="GI2" s="241"/>
      <c r="GJ2" s="241"/>
      <c r="GK2" s="241"/>
      <c r="GL2" s="241"/>
      <c r="GM2" s="241"/>
      <c r="GN2" s="241"/>
      <c r="GO2" s="241"/>
      <c r="GP2" s="241"/>
      <c r="GQ2" s="241"/>
      <c r="GR2" s="241"/>
      <c r="GS2" s="241"/>
      <c r="GT2" s="241"/>
      <c r="GU2" s="241"/>
      <c r="GV2" s="241"/>
      <c r="GW2" s="241"/>
      <c r="GX2" s="241"/>
      <c r="GY2" s="241"/>
      <c r="GZ2" s="241"/>
      <c r="HA2" s="241"/>
      <c r="HB2" s="241"/>
      <c r="HC2" s="241"/>
      <c r="HD2" s="241"/>
      <c r="HE2" s="241"/>
      <c r="HF2" s="241"/>
      <c r="HG2" s="241"/>
      <c r="HH2" s="241"/>
      <c r="HI2" s="241"/>
      <c r="HJ2" s="241"/>
      <c r="HK2" s="241"/>
      <c r="HL2" s="241"/>
      <c r="HM2" s="241"/>
      <c r="HN2" s="241"/>
      <c r="HO2" s="241"/>
      <c r="HP2" s="241"/>
      <c r="HQ2" s="241"/>
      <c r="HR2" s="241"/>
      <c r="HS2" s="241"/>
      <c r="HT2" s="241"/>
      <c r="HU2" s="241"/>
      <c r="HV2" s="241"/>
      <c r="HW2" s="241"/>
      <c r="HX2" s="241"/>
      <c r="HY2" s="241"/>
      <c r="HZ2" s="241"/>
      <c r="IA2" s="241"/>
      <c r="IB2" s="241"/>
      <c r="IC2" s="241"/>
      <c r="ID2" s="241"/>
      <c r="IE2" s="241"/>
      <c r="IF2" s="241"/>
      <c r="IG2" s="241"/>
      <c r="IH2" s="241"/>
      <c r="II2" s="241"/>
      <c r="IJ2" s="241"/>
      <c r="IK2" s="241"/>
      <c r="IL2" s="241"/>
      <c r="IM2" s="241"/>
      <c r="IN2" s="241"/>
      <c r="IO2" s="241"/>
      <c r="IP2" s="241"/>
      <c r="IQ2" s="241"/>
      <c r="IR2" s="241"/>
      <c r="IS2" s="241"/>
      <c r="IT2" s="241"/>
      <c r="IU2" s="241"/>
      <c r="IV2" s="241"/>
    </row>
    <row r="3" spans="1:256" x14ac:dyDescent="0.3">
      <c r="A3" s="596" t="s">
        <v>0</v>
      </c>
      <c r="B3" s="598" t="s">
        <v>51</v>
      </c>
      <c r="C3" s="599"/>
      <c r="D3" s="600" t="s">
        <v>1</v>
      </c>
      <c r="E3" s="601"/>
      <c r="F3" s="600" t="s">
        <v>2</v>
      </c>
      <c r="G3" s="601"/>
      <c r="H3" s="600" t="s">
        <v>3</v>
      </c>
      <c r="I3" s="602"/>
      <c r="J3" s="240"/>
      <c r="K3" s="242" t="s">
        <v>78</v>
      </c>
      <c r="L3" s="242" t="s">
        <v>133</v>
      </c>
      <c r="M3" s="242" t="s">
        <v>134</v>
      </c>
      <c r="N3" s="240"/>
      <c r="O3" s="240"/>
      <c r="S3" s="240"/>
      <c r="T3" s="241"/>
      <c r="U3" s="241"/>
    </row>
    <row r="4" spans="1:256" x14ac:dyDescent="0.3">
      <c r="A4" s="597"/>
      <c r="B4" s="243" t="s">
        <v>48</v>
      </c>
      <c r="C4" s="244" t="s">
        <v>49</v>
      </c>
      <c r="D4" s="245" t="s">
        <v>48</v>
      </c>
      <c r="E4" s="245" t="s">
        <v>49</v>
      </c>
      <c r="F4" s="245" t="s">
        <v>48</v>
      </c>
      <c r="G4" s="245" t="s">
        <v>49</v>
      </c>
      <c r="H4" s="245" t="s">
        <v>48</v>
      </c>
      <c r="I4" s="246" t="s">
        <v>49</v>
      </c>
      <c r="J4" s="240"/>
      <c r="K4" s="247" t="s">
        <v>79</v>
      </c>
      <c r="L4" s="247" t="s">
        <v>80</v>
      </c>
      <c r="M4" s="247" t="s">
        <v>81</v>
      </c>
      <c r="N4" s="240"/>
      <c r="O4" s="240"/>
      <c r="S4" s="240"/>
      <c r="T4" s="241"/>
      <c r="U4" s="241"/>
    </row>
    <row r="5" spans="1:256" x14ac:dyDescent="0.25">
      <c r="A5" s="248">
        <v>1965</v>
      </c>
      <c r="B5" s="249">
        <f t="shared" ref="B5:B18" si="0">SUM(D5,F5,H5)</f>
        <v>4544</v>
      </c>
      <c r="C5" s="250">
        <f t="shared" ref="C5:C18" si="1">SUM(E5,G5,I5)</f>
        <v>416</v>
      </c>
      <c r="D5" s="251">
        <v>1622</v>
      </c>
      <c r="E5" s="251">
        <v>41</v>
      </c>
      <c r="F5" s="251">
        <v>95</v>
      </c>
      <c r="G5" s="251">
        <v>5</v>
      </c>
      <c r="H5" s="251">
        <v>2827</v>
      </c>
      <c r="I5" s="252">
        <v>370</v>
      </c>
      <c r="J5" s="240"/>
      <c r="K5" s="253">
        <f>C5/B5*100</f>
        <v>9.1549295774647899</v>
      </c>
      <c r="L5" s="253">
        <f>(E5+G5)/(D5+F5)*100</f>
        <v>2.6790914385556204</v>
      </c>
      <c r="M5" s="253">
        <f>I5/H5*100</f>
        <v>13.088079235939157</v>
      </c>
      <c r="N5" s="240"/>
      <c r="O5" s="240"/>
      <c r="P5" s="254">
        <f>D5/B5*100</f>
        <v>35.695422535211272</v>
      </c>
      <c r="Q5" s="254">
        <f>F5/B5*100</f>
        <v>2.090669014084507</v>
      </c>
      <c r="R5" s="254">
        <f>H5/B5*100</f>
        <v>62.213908450704224</v>
      </c>
      <c r="S5" s="240"/>
      <c r="T5" s="241"/>
      <c r="U5" s="241"/>
    </row>
    <row r="6" spans="1:256" x14ac:dyDescent="0.25">
      <c r="A6" s="255">
        <v>1966</v>
      </c>
      <c r="B6" s="256">
        <f t="shared" si="0"/>
        <v>5010</v>
      </c>
      <c r="C6" s="250">
        <f t="shared" si="1"/>
        <v>466</v>
      </c>
      <c r="D6" s="251">
        <v>1757</v>
      </c>
      <c r="E6" s="251">
        <v>51</v>
      </c>
      <c r="F6" s="251">
        <v>103</v>
      </c>
      <c r="G6" s="251">
        <v>6</v>
      </c>
      <c r="H6" s="251">
        <v>3150</v>
      </c>
      <c r="I6" s="252">
        <v>409</v>
      </c>
      <c r="J6" s="240"/>
      <c r="K6" s="253">
        <f>C6/B6*100</f>
        <v>9.3013972055888221</v>
      </c>
      <c r="L6" s="253">
        <f>(E6+G6)/(D6+F6)*100</f>
        <v>3.064516129032258</v>
      </c>
      <c r="M6" s="253">
        <f>I6/H6*100</f>
        <v>12.984126984126984</v>
      </c>
      <c r="N6" s="240"/>
      <c r="O6" s="240"/>
      <c r="P6" s="254">
        <f t="shared" ref="P6:P54" si="2">D6/B6*100</f>
        <v>35.069860279441116</v>
      </c>
      <c r="Q6" s="254">
        <f t="shared" ref="Q6:Q54" si="3">F6/B6*100</f>
        <v>2.0558882235528939</v>
      </c>
      <c r="R6" s="254">
        <f t="shared" ref="R6:R54" si="4">H6/B6*100</f>
        <v>62.874251497005986</v>
      </c>
      <c r="S6" s="240"/>
      <c r="T6" s="241"/>
      <c r="U6" s="241"/>
    </row>
    <row r="7" spans="1:256" x14ac:dyDescent="0.25">
      <c r="A7" s="255">
        <v>1967</v>
      </c>
      <c r="B7" s="256">
        <f t="shared" si="0"/>
        <v>5210</v>
      </c>
      <c r="C7" s="250">
        <f t="shared" si="1"/>
        <v>499</v>
      </c>
      <c r="D7" s="251">
        <v>1827</v>
      </c>
      <c r="E7" s="251">
        <v>54</v>
      </c>
      <c r="F7" s="251">
        <v>115</v>
      </c>
      <c r="G7" s="251">
        <v>6</v>
      </c>
      <c r="H7" s="251">
        <v>3268</v>
      </c>
      <c r="I7" s="252">
        <v>439</v>
      </c>
      <c r="J7" s="240"/>
      <c r="K7" s="253">
        <f t="shared" ref="K7:K42" si="5">C7/B7*100</f>
        <v>9.5777351247600766</v>
      </c>
      <c r="L7" s="253">
        <f t="shared" ref="L7:L42" si="6">(E7+G7)/(D7+F7)*100</f>
        <v>3.0895983522142121</v>
      </c>
      <c r="M7" s="253">
        <f t="shared" ref="M7:M42" si="7">I7/H7*100</f>
        <v>13.43329253365973</v>
      </c>
      <c r="N7" s="240"/>
      <c r="O7" s="240"/>
      <c r="P7" s="254">
        <f t="shared" si="2"/>
        <v>35.067178502879074</v>
      </c>
      <c r="Q7" s="254">
        <f t="shared" si="3"/>
        <v>2.2072936660268714</v>
      </c>
      <c r="R7" s="254">
        <f t="shared" si="4"/>
        <v>62.725527831094055</v>
      </c>
      <c r="S7" s="240"/>
      <c r="T7" s="241"/>
      <c r="U7" s="241"/>
    </row>
    <row r="8" spans="1:256" x14ac:dyDescent="0.25">
      <c r="A8" s="255">
        <v>1968</v>
      </c>
      <c r="B8" s="256">
        <f t="shared" si="0"/>
        <v>5709</v>
      </c>
      <c r="C8" s="250">
        <f t="shared" si="1"/>
        <v>554</v>
      </c>
      <c r="D8" s="251">
        <v>2066</v>
      </c>
      <c r="E8" s="251">
        <v>61</v>
      </c>
      <c r="F8" s="251">
        <v>62</v>
      </c>
      <c r="G8" s="251">
        <v>1</v>
      </c>
      <c r="H8" s="251">
        <v>3581</v>
      </c>
      <c r="I8" s="252">
        <v>492</v>
      </c>
      <c r="J8" s="240"/>
      <c r="K8" s="253">
        <f t="shared" si="5"/>
        <v>9.7039761779646163</v>
      </c>
      <c r="L8" s="253">
        <f t="shared" si="6"/>
        <v>2.9135338345864659</v>
      </c>
      <c r="M8" s="253">
        <f t="shared" si="7"/>
        <v>13.739179000279252</v>
      </c>
      <c r="N8" s="240"/>
      <c r="O8" s="240"/>
      <c r="P8" s="254">
        <f t="shared" si="2"/>
        <v>36.188474338763356</v>
      </c>
      <c r="Q8" s="254">
        <f t="shared" si="3"/>
        <v>1.0860045542126469</v>
      </c>
      <c r="R8" s="254">
        <f t="shared" si="4"/>
        <v>62.725521107023994</v>
      </c>
      <c r="S8" s="240"/>
      <c r="T8" s="241"/>
      <c r="U8" s="241"/>
    </row>
    <row r="9" spans="1:256" x14ac:dyDescent="0.25">
      <c r="A9" s="255">
        <v>1969</v>
      </c>
      <c r="B9" s="256">
        <f t="shared" si="0"/>
        <v>6108</v>
      </c>
      <c r="C9" s="250">
        <f t="shared" si="1"/>
        <v>586</v>
      </c>
      <c r="D9" s="251">
        <v>2230</v>
      </c>
      <c r="E9" s="251">
        <v>69</v>
      </c>
      <c r="F9" s="251">
        <v>60</v>
      </c>
      <c r="G9" s="251">
        <v>1</v>
      </c>
      <c r="H9" s="251">
        <v>3818</v>
      </c>
      <c r="I9" s="252">
        <v>516</v>
      </c>
      <c r="J9" s="240"/>
      <c r="K9" s="253">
        <f t="shared" si="5"/>
        <v>9.593975114603797</v>
      </c>
      <c r="L9" s="253">
        <f t="shared" si="6"/>
        <v>3.0567685589519651</v>
      </c>
      <c r="M9" s="253">
        <f t="shared" si="7"/>
        <v>13.514929282346777</v>
      </c>
      <c r="N9" s="240"/>
      <c r="O9" s="240"/>
      <c r="P9" s="254">
        <f t="shared" si="2"/>
        <v>36.509495743287488</v>
      </c>
      <c r="Q9" s="254">
        <f t="shared" si="3"/>
        <v>0.98231827111984282</v>
      </c>
      <c r="R9" s="254">
        <f t="shared" si="4"/>
        <v>62.508185985592668</v>
      </c>
      <c r="S9" s="240"/>
      <c r="T9" s="241"/>
      <c r="U9" s="241"/>
    </row>
    <row r="10" spans="1:256" ht="14.25" thickBot="1" x14ac:dyDescent="0.3">
      <c r="A10" s="257">
        <v>1970</v>
      </c>
      <c r="B10" s="258">
        <f t="shared" si="0"/>
        <v>6526</v>
      </c>
      <c r="C10" s="259">
        <f t="shared" si="1"/>
        <v>621</v>
      </c>
      <c r="D10" s="260">
        <v>2351</v>
      </c>
      <c r="E10" s="260">
        <v>65</v>
      </c>
      <c r="F10" s="260">
        <v>59</v>
      </c>
      <c r="G10" s="260">
        <v>1</v>
      </c>
      <c r="H10" s="260">
        <v>4116</v>
      </c>
      <c r="I10" s="261">
        <v>555</v>
      </c>
      <c r="J10" s="240"/>
      <c r="K10" s="253">
        <f t="shared" si="5"/>
        <v>9.5157830217591179</v>
      </c>
      <c r="L10" s="253">
        <f t="shared" si="6"/>
        <v>2.7385892116182573</v>
      </c>
      <c r="M10" s="253">
        <f t="shared" si="7"/>
        <v>13.48396501457726</v>
      </c>
      <c r="N10" s="240"/>
      <c r="O10" s="240"/>
      <c r="P10" s="254">
        <f t="shared" si="2"/>
        <v>36.025130248237822</v>
      </c>
      <c r="Q10" s="254">
        <f t="shared" si="3"/>
        <v>0.90407600367759733</v>
      </c>
      <c r="R10" s="254">
        <f t="shared" si="4"/>
        <v>63.070793748084583</v>
      </c>
      <c r="S10" s="240"/>
      <c r="T10" s="241"/>
      <c r="U10" s="241"/>
    </row>
    <row r="11" spans="1:256" x14ac:dyDescent="0.25">
      <c r="A11" s="262">
        <v>1971</v>
      </c>
      <c r="B11" s="263">
        <f t="shared" si="0"/>
        <v>6914</v>
      </c>
      <c r="C11" s="264">
        <f t="shared" si="1"/>
        <v>689</v>
      </c>
      <c r="D11" s="265">
        <v>2508</v>
      </c>
      <c r="E11" s="265">
        <v>95</v>
      </c>
      <c r="F11" s="265">
        <v>63</v>
      </c>
      <c r="G11" s="265">
        <v>2</v>
      </c>
      <c r="H11" s="265">
        <v>4343</v>
      </c>
      <c r="I11" s="266">
        <v>592</v>
      </c>
      <c r="J11" s="240"/>
      <c r="K11" s="253">
        <f t="shared" si="5"/>
        <v>9.9652878218108185</v>
      </c>
      <c r="L11" s="253">
        <f t="shared" si="6"/>
        <v>3.7728510307273435</v>
      </c>
      <c r="M11" s="253">
        <f t="shared" si="7"/>
        <v>13.631130554915957</v>
      </c>
      <c r="N11" s="240"/>
      <c r="O11" s="240"/>
      <c r="P11" s="254">
        <f t="shared" si="2"/>
        <v>36.274226207694532</v>
      </c>
      <c r="Q11" s="254">
        <f t="shared" si="3"/>
        <v>0.9111946774660109</v>
      </c>
      <c r="R11" s="254">
        <f t="shared" si="4"/>
        <v>62.814579114839454</v>
      </c>
      <c r="S11" s="240"/>
      <c r="T11" s="241"/>
      <c r="U11" s="241"/>
    </row>
    <row r="12" spans="1:256" x14ac:dyDescent="0.25">
      <c r="A12" s="255">
        <v>1972</v>
      </c>
      <c r="B12" s="256">
        <f t="shared" si="0"/>
        <v>7393</v>
      </c>
      <c r="C12" s="250">
        <f t="shared" si="1"/>
        <v>744</v>
      </c>
      <c r="D12" s="251">
        <v>2636</v>
      </c>
      <c r="E12" s="251">
        <v>117</v>
      </c>
      <c r="F12" s="251">
        <v>66</v>
      </c>
      <c r="G12" s="251">
        <v>2</v>
      </c>
      <c r="H12" s="251">
        <v>4691</v>
      </c>
      <c r="I12" s="252">
        <v>625</v>
      </c>
      <c r="J12" s="240"/>
      <c r="K12" s="253">
        <f t="shared" si="5"/>
        <v>10.06357365075071</v>
      </c>
      <c r="L12" s="253">
        <f t="shared" si="6"/>
        <v>4.4041450777202069</v>
      </c>
      <c r="M12" s="253">
        <f t="shared" si="7"/>
        <v>13.323385205713068</v>
      </c>
      <c r="N12" s="240"/>
      <c r="O12" s="240"/>
      <c r="P12" s="254">
        <f t="shared" si="2"/>
        <v>35.655349655079128</v>
      </c>
      <c r="Q12" s="254">
        <f t="shared" si="3"/>
        <v>0.8927363722440147</v>
      </c>
      <c r="R12" s="254">
        <f t="shared" si="4"/>
        <v>63.451913972676856</v>
      </c>
      <c r="S12" s="240"/>
      <c r="T12" s="241"/>
      <c r="U12" s="241"/>
    </row>
    <row r="13" spans="1:256" x14ac:dyDescent="0.25">
      <c r="A13" s="255">
        <v>1973</v>
      </c>
      <c r="B13" s="256">
        <f t="shared" si="0"/>
        <v>7704</v>
      </c>
      <c r="C13" s="250">
        <f t="shared" si="1"/>
        <v>783</v>
      </c>
      <c r="D13" s="251">
        <v>2718</v>
      </c>
      <c r="E13" s="251">
        <v>106</v>
      </c>
      <c r="F13" s="251">
        <v>66</v>
      </c>
      <c r="G13" s="251">
        <v>2</v>
      </c>
      <c r="H13" s="251">
        <v>4920</v>
      </c>
      <c r="I13" s="252">
        <v>675</v>
      </c>
      <c r="J13" s="240"/>
      <c r="K13" s="253">
        <f t="shared" si="5"/>
        <v>10.163551401869158</v>
      </c>
      <c r="L13" s="253">
        <f t="shared" si="6"/>
        <v>3.8793103448275863</v>
      </c>
      <c r="M13" s="253">
        <f t="shared" si="7"/>
        <v>13.719512195121952</v>
      </c>
      <c r="N13" s="240"/>
      <c r="O13" s="240"/>
      <c r="P13" s="254">
        <f t="shared" si="2"/>
        <v>35.280373831775705</v>
      </c>
      <c r="Q13" s="254">
        <f t="shared" si="3"/>
        <v>0.85669781931464162</v>
      </c>
      <c r="R13" s="254">
        <f t="shared" si="4"/>
        <v>63.862928348909655</v>
      </c>
      <c r="S13" s="240"/>
      <c r="T13" s="241"/>
      <c r="U13" s="241"/>
    </row>
    <row r="14" spans="1:256" x14ac:dyDescent="0.25">
      <c r="A14" s="255">
        <v>1974</v>
      </c>
      <c r="B14" s="256">
        <f t="shared" si="0"/>
        <v>7980</v>
      </c>
      <c r="C14" s="250">
        <f t="shared" si="1"/>
        <v>832</v>
      </c>
      <c r="D14" s="251">
        <v>2748</v>
      </c>
      <c r="E14" s="251">
        <v>97</v>
      </c>
      <c r="F14" s="251">
        <v>65</v>
      </c>
      <c r="G14" s="251">
        <v>1</v>
      </c>
      <c r="H14" s="251">
        <v>5167</v>
      </c>
      <c r="I14" s="252">
        <v>734</v>
      </c>
      <c r="J14" s="240"/>
      <c r="K14" s="253">
        <f t="shared" si="5"/>
        <v>10.426065162907268</v>
      </c>
      <c r="L14" s="253">
        <f t="shared" si="6"/>
        <v>3.4838250977603979</v>
      </c>
      <c r="M14" s="253">
        <f t="shared" si="7"/>
        <v>14.205535126766014</v>
      </c>
      <c r="N14" s="240"/>
      <c r="O14" s="240"/>
      <c r="P14" s="254">
        <f t="shared" si="2"/>
        <v>34.436090225563909</v>
      </c>
      <c r="Q14" s="254">
        <f t="shared" si="3"/>
        <v>0.81453634085213023</v>
      </c>
      <c r="R14" s="254">
        <f t="shared" si="4"/>
        <v>64.749373433583955</v>
      </c>
      <c r="S14" s="240"/>
      <c r="T14" s="241"/>
      <c r="U14" s="241"/>
    </row>
    <row r="15" spans="1:256" x14ac:dyDescent="0.25">
      <c r="A15" s="255">
        <v>1975</v>
      </c>
      <c r="B15" s="256">
        <f t="shared" si="0"/>
        <v>8475</v>
      </c>
      <c r="C15" s="250">
        <f t="shared" si="1"/>
        <v>861</v>
      </c>
      <c r="D15" s="251">
        <v>2998</v>
      </c>
      <c r="E15" s="251">
        <v>107</v>
      </c>
      <c r="F15" s="251">
        <v>68</v>
      </c>
      <c r="G15" s="251">
        <v>1</v>
      </c>
      <c r="H15" s="251">
        <v>5409</v>
      </c>
      <c r="I15" s="252">
        <v>753</v>
      </c>
      <c r="J15" s="240"/>
      <c r="K15" s="253">
        <f t="shared" si="5"/>
        <v>10.159292035398231</v>
      </c>
      <c r="L15" s="253">
        <f t="shared" si="6"/>
        <v>3.5225048923679059</v>
      </c>
      <c r="M15" s="253">
        <f t="shared" si="7"/>
        <v>13.921242373821407</v>
      </c>
      <c r="N15" s="240"/>
      <c r="O15" s="240"/>
      <c r="P15" s="254">
        <f t="shared" si="2"/>
        <v>35.37463126843658</v>
      </c>
      <c r="Q15" s="254">
        <f t="shared" si="3"/>
        <v>0.80235988200589958</v>
      </c>
      <c r="R15" s="254">
        <f t="shared" si="4"/>
        <v>63.823008849557525</v>
      </c>
      <c r="S15" s="240"/>
      <c r="T15" s="241"/>
      <c r="U15" s="241"/>
    </row>
    <row r="16" spans="1:256" x14ac:dyDescent="0.25">
      <c r="A16" s="255">
        <v>1976</v>
      </c>
      <c r="B16" s="256">
        <f t="shared" si="0"/>
        <v>8324</v>
      </c>
      <c r="C16" s="250">
        <f t="shared" si="1"/>
        <v>911</v>
      </c>
      <c r="D16" s="251">
        <v>2859</v>
      </c>
      <c r="E16" s="251">
        <v>114</v>
      </c>
      <c r="F16" s="251">
        <v>35</v>
      </c>
      <c r="G16" s="251">
        <v>0</v>
      </c>
      <c r="H16" s="251">
        <v>5430</v>
      </c>
      <c r="I16" s="252">
        <v>797</v>
      </c>
      <c r="J16" s="240"/>
      <c r="K16" s="253">
        <f t="shared" si="5"/>
        <v>10.944257568476694</v>
      </c>
      <c r="L16" s="253">
        <f t="shared" si="6"/>
        <v>3.9391845196959228</v>
      </c>
      <c r="M16" s="253">
        <f t="shared" si="7"/>
        <v>14.677716390423573</v>
      </c>
      <c r="N16" s="240"/>
      <c r="O16" s="240"/>
      <c r="P16" s="254">
        <f t="shared" si="2"/>
        <v>34.346468044209516</v>
      </c>
      <c r="Q16" s="254">
        <f t="shared" si="3"/>
        <v>0.42047092743873143</v>
      </c>
      <c r="R16" s="254">
        <f t="shared" si="4"/>
        <v>65.233061028351756</v>
      </c>
      <c r="S16" s="240"/>
      <c r="T16" s="241"/>
      <c r="U16" s="241"/>
    </row>
    <row r="17" spans="1:21" x14ac:dyDescent="0.25">
      <c r="A17" s="255">
        <v>1977</v>
      </c>
      <c r="B17" s="256">
        <f t="shared" si="0"/>
        <v>8962</v>
      </c>
      <c r="C17" s="250">
        <f t="shared" si="1"/>
        <v>948</v>
      </c>
      <c r="D17" s="251">
        <v>3090</v>
      </c>
      <c r="E17" s="251">
        <v>128</v>
      </c>
      <c r="F17" s="251">
        <v>40</v>
      </c>
      <c r="G17" s="251">
        <v>1</v>
      </c>
      <c r="H17" s="251">
        <v>5832</v>
      </c>
      <c r="I17" s="252">
        <v>819</v>
      </c>
      <c r="J17" s="240"/>
      <c r="K17" s="253">
        <f t="shared" si="5"/>
        <v>10.5779959830395</v>
      </c>
      <c r="L17" s="253">
        <f t="shared" si="6"/>
        <v>4.1214057507987221</v>
      </c>
      <c r="M17" s="253">
        <f t="shared" si="7"/>
        <v>14.043209876543211</v>
      </c>
      <c r="N17" s="240"/>
      <c r="O17" s="240"/>
      <c r="P17" s="254">
        <f t="shared" si="2"/>
        <v>34.478910957375589</v>
      </c>
      <c r="Q17" s="254">
        <f t="shared" si="3"/>
        <v>0.44632894443204646</v>
      </c>
      <c r="R17" s="254">
        <f t="shared" si="4"/>
        <v>65.074760098192357</v>
      </c>
      <c r="S17" s="240"/>
      <c r="T17" s="241"/>
      <c r="U17" s="241"/>
    </row>
    <row r="18" spans="1:21" x14ac:dyDescent="0.25">
      <c r="A18" s="255">
        <v>1978</v>
      </c>
      <c r="B18" s="256">
        <f t="shared" si="0"/>
        <v>9506</v>
      </c>
      <c r="C18" s="250">
        <f t="shared" si="1"/>
        <v>1062</v>
      </c>
      <c r="D18" s="251">
        <v>3226</v>
      </c>
      <c r="E18" s="251">
        <v>151</v>
      </c>
      <c r="F18" s="251">
        <v>48</v>
      </c>
      <c r="G18" s="251">
        <v>1</v>
      </c>
      <c r="H18" s="251">
        <v>6232</v>
      </c>
      <c r="I18" s="252">
        <v>910</v>
      </c>
      <c r="J18" s="240"/>
      <c r="K18" s="253">
        <f t="shared" si="5"/>
        <v>11.171891436987167</v>
      </c>
      <c r="L18" s="253">
        <f t="shared" si="6"/>
        <v>4.6426389737324376</v>
      </c>
      <c r="M18" s="253">
        <f t="shared" si="7"/>
        <v>14.602053915275995</v>
      </c>
      <c r="N18" s="240"/>
      <c r="O18" s="240"/>
      <c r="P18" s="254">
        <f t="shared" si="2"/>
        <v>33.936461182411108</v>
      </c>
      <c r="Q18" s="254">
        <f t="shared" si="3"/>
        <v>0.50494424573953289</v>
      </c>
      <c r="R18" s="254">
        <f t="shared" si="4"/>
        <v>65.558594571849355</v>
      </c>
      <c r="S18" s="240"/>
      <c r="T18" s="241"/>
      <c r="U18" s="241"/>
    </row>
    <row r="19" spans="1:21" s="268" customFormat="1" x14ac:dyDescent="0.25">
      <c r="A19" s="255">
        <v>1979</v>
      </c>
      <c r="B19" s="256">
        <f>SUM(D19,F19,H19)</f>
        <v>10658</v>
      </c>
      <c r="C19" s="250">
        <f>SUM(E19,G19,I19)</f>
        <v>1154</v>
      </c>
      <c r="D19" s="251">
        <v>3540</v>
      </c>
      <c r="E19" s="251">
        <v>175</v>
      </c>
      <c r="F19" s="251">
        <v>57</v>
      </c>
      <c r="G19" s="251">
        <v>2</v>
      </c>
      <c r="H19" s="251">
        <v>7061</v>
      </c>
      <c r="I19" s="252">
        <v>977</v>
      </c>
      <c r="J19" s="242"/>
      <c r="K19" s="253">
        <f t="shared" si="5"/>
        <v>10.827547382248076</v>
      </c>
      <c r="L19" s="253">
        <f t="shared" si="6"/>
        <v>4.9207673060884067</v>
      </c>
      <c r="M19" s="253">
        <f t="shared" si="7"/>
        <v>13.836567058490298</v>
      </c>
      <c r="N19" s="242"/>
      <c r="O19" s="242"/>
      <c r="P19" s="254">
        <f t="shared" si="2"/>
        <v>33.214486770501033</v>
      </c>
      <c r="Q19" s="254">
        <f t="shared" si="3"/>
        <v>0.53480953274535559</v>
      </c>
      <c r="R19" s="254">
        <f t="shared" si="4"/>
        <v>66.250703696753604</v>
      </c>
      <c r="S19" s="242"/>
      <c r="T19" s="687"/>
      <c r="U19" s="687"/>
    </row>
    <row r="20" spans="1:21" ht="14.25" thickBot="1" x14ac:dyDescent="0.3">
      <c r="A20" s="257" t="s">
        <v>4</v>
      </c>
      <c r="B20" s="258">
        <f>SUM(D20,F20,H20)</f>
        <v>11796</v>
      </c>
      <c r="C20" s="259">
        <f>SUM(E20,G20,I20)</f>
        <v>1284</v>
      </c>
      <c r="D20" s="260">
        <v>3934</v>
      </c>
      <c r="E20" s="260">
        <v>210</v>
      </c>
      <c r="F20" s="260">
        <v>66</v>
      </c>
      <c r="G20" s="260">
        <v>2</v>
      </c>
      <c r="H20" s="260">
        <v>7796</v>
      </c>
      <c r="I20" s="261">
        <v>1072</v>
      </c>
      <c r="J20" s="240"/>
      <c r="K20" s="253">
        <f t="shared" si="5"/>
        <v>10.885045778229909</v>
      </c>
      <c r="L20" s="253">
        <f t="shared" si="6"/>
        <v>5.3</v>
      </c>
      <c r="M20" s="253">
        <f t="shared" si="7"/>
        <v>13.750641354540791</v>
      </c>
      <c r="N20" s="240"/>
      <c r="O20" s="240"/>
      <c r="P20" s="254">
        <f t="shared" si="2"/>
        <v>33.350288233299423</v>
      </c>
      <c r="Q20" s="254">
        <f t="shared" si="3"/>
        <v>0.55951169888097652</v>
      </c>
      <c r="R20" s="254">
        <f t="shared" si="4"/>
        <v>66.090200067819609</v>
      </c>
      <c r="S20" s="240"/>
      <c r="T20" s="241"/>
      <c r="U20" s="241"/>
    </row>
    <row r="21" spans="1:21" x14ac:dyDescent="0.25">
      <c r="A21" s="262" t="s">
        <v>5</v>
      </c>
      <c r="B21" s="263">
        <f t="shared" ref="B21:B49" si="8">SUM(D21,F21,H21)</f>
        <v>13728</v>
      </c>
      <c r="C21" s="264">
        <f t="shared" ref="C21:C49" si="9">SUM(E21,G21,I21)</f>
        <v>1536</v>
      </c>
      <c r="D21" s="265">
        <v>4453</v>
      </c>
      <c r="E21" s="265">
        <v>272</v>
      </c>
      <c r="F21" s="265">
        <v>72</v>
      </c>
      <c r="G21" s="265">
        <v>2</v>
      </c>
      <c r="H21" s="265">
        <v>9203</v>
      </c>
      <c r="I21" s="266">
        <v>1262</v>
      </c>
      <c r="J21" s="240"/>
      <c r="K21" s="253">
        <f t="shared" si="5"/>
        <v>11.188811188811188</v>
      </c>
      <c r="L21" s="253">
        <f t="shared" si="6"/>
        <v>6.05524861878453</v>
      </c>
      <c r="M21" s="253">
        <f t="shared" si="7"/>
        <v>13.712919700097794</v>
      </c>
      <c r="N21" s="240"/>
      <c r="O21" s="240"/>
      <c r="P21" s="254">
        <f t="shared" si="2"/>
        <v>32.437354312354309</v>
      </c>
      <c r="Q21" s="254">
        <f t="shared" si="3"/>
        <v>0.52447552447552448</v>
      </c>
      <c r="R21" s="254">
        <f t="shared" si="4"/>
        <v>67.038170163170165</v>
      </c>
      <c r="S21" s="240"/>
      <c r="T21" s="241"/>
      <c r="U21" s="241"/>
    </row>
    <row r="22" spans="1:21" x14ac:dyDescent="0.25">
      <c r="A22" s="255" t="s">
        <v>6</v>
      </c>
      <c r="B22" s="256">
        <f t="shared" si="8"/>
        <v>15319</v>
      </c>
      <c r="C22" s="250">
        <f t="shared" si="9"/>
        <v>1741</v>
      </c>
      <c r="D22" s="251">
        <v>4981</v>
      </c>
      <c r="E22" s="251">
        <v>324</v>
      </c>
      <c r="F22" s="251">
        <v>78</v>
      </c>
      <c r="G22" s="251">
        <v>3</v>
      </c>
      <c r="H22" s="251">
        <v>10260</v>
      </c>
      <c r="I22" s="252">
        <v>1414</v>
      </c>
      <c r="J22" s="240"/>
      <c r="K22" s="253">
        <f t="shared" si="5"/>
        <v>11.364971603890593</v>
      </c>
      <c r="L22" s="253">
        <f t="shared" si="6"/>
        <v>6.4637280094880412</v>
      </c>
      <c r="M22" s="253">
        <f t="shared" si="7"/>
        <v>13.781676413255362</v>
      </c>
      <c r="N22" s="240"/>
      <c r="O22" s="240"/>
      <c r="P22" s="254">
        <f t="shared" si="2"/>
        <v>32.515177230889748</v>
      </c>
      <c r="Q22" s="254">
        <f t="shared" si="3"/>
        <v>0.50917161694627588</v>
      </c>
      <c r="R22" s="254">
        <f t="shared" si="4"/>
        <v>66.975651152163991</v>
      </c>
      <c r="S22" s="240"/>
      <c r="T22" s="241"/>
      <c r="U22" s="241"/>
    </row>
    <row r="23" spans="1:21" x14ac:dyDescent="0.25">
      <c r="A23" s="255" t="s">
        <v>7</v>
      </c>
      <c r="B23" s="256">
        <f t="shared" si="8"/>
        <v>16959</v>
      </c>
      <c r="C23" s="250">
        <f t="shared" si="9"/>
        <v>1974</v>
      </c>
      <c r="D23" s="251">
        <v>5476</v>
      </c>
      <c r="E23" s="251">
        <v>391</v>
      </c>
      <c r="F23" s="251">
        <v>89</v>
      </c>
      <c r="G23" s="251">
        <v>3</v>
      </c>
      <c r="H23" s="251">
        <v>11394</v>
      </c>
      <c r="I23" s="252">
        <v>1580</v>
      </c>
      <c r="J23" s="240"/>
      <c r="K23" s="253">
        <f t="shared" si="5"/>
        <v>11.639837254555104</v>
      </c>
      <c r="L23" s="253">
        <f t="shared" si="6"/>
        <v>7.0799640610961365</v>
      </c>
      <c r="M23" s="253">
        <f t="shared" si="7"/>
        <v>13.866947516236616</v>
      </c>
      <c r="N23" s="240"/>
      <c r="O23" s="240"/>
      <c r="P23" s="254">
        <f t="shared" si="2"/>
        <v>32.28963971932307</v>
      </c>
      <c r="Q23" s="254">
        <f t="shared" si="3"/>
        <v>0.52479509405035674</v>
      </c>
      <c r="R23" s="254">
        <f t="shared" si="4"/>
        <v>67.185565186626576</v>
      </c>
      <c r="S23" s="240"/>
      <c r="T23" s="241"/>
      <c r="U23" s="241"/>
    </row>
    <row r="24" spans="1:21" x14ac:dyDescent="0.25">
      <c r="A24" s="255" t="s">
        <v>8</v>
      </c>
      <c r="B24" s="256">
        <f t="shared" si="8"/>
        <v>18480</v>
      </c>
      <c r="C24" s="250">
        <f t="shared" si="9"/>
        <v>2218</v>
      </c>
      <c r="D24" s="251">
        <v>6032</v>
      </c>
      <c r="E24" s="269">
        <v>475</v>
      </c>
      <c r="F24" s="251">
        <v>101</v>
      </c>
      <c r="G24" s="269">
        <v>5</v>
      </c>
      <c r="H24" s="251">
        <v>12347</v>
      </c>
      <c r="I24" s="270">
        <v>1738</v>
      </c>
      <c r="J24" s="240"/>
      <c r="K24" s="253">
        <f t="shared" si="5"/>
        <v>12.002164502164501</v>
      </c>
      <c r="L24" s="253">
        <f t="shared" si="6"/>
        <v>7.8265123104516556</v>
      </c>
      <c r="M24" s="253">
        <f t="shared" si="7"/>
        <v>14.07629383655949</v>
      </c>
      <c r="N24" s="240"/>
      <c r="O24" s="240"/>
      <c r="P24" s="254">
        <f t="shared" si="2"/>
        <v>32.640692640692642</v>
      </c>
      <c r="Q24" s="254">
        <f t="shared" si="3"/>
        <v>0.54653679653679654</v>
      </c>
      <c r="R24" s="254">
        <f t="shared" si="4"/>
        <v>66.812770562770567</v>
      </c>
      <c r="S24" s="240"/>
      <c r="T24" s="241"/>
      <c r="U24" s="241"/>
    </row>
    <row r="25" spans="1:21" x14ac:dyDescent="0.25">
      <c r="A25" s="255" t="s">
        <v>9</v>
      </c>
      <c r="B25" s="256">
        <f t="shared" si="8"/>
        <v>19808</v>
      </c>
      <c r="C25" s="250">
        <f t="shared" si="9"/>
        <v>2412</v>
      </c>
      <c r="D25" s="251">
        <v>6411</v>
      </c>
      <c r="E25" s="269">
        <v>523</v>
      </c>
      <c r="F25" s="251">
        <v>109</v>
      </c>
      <c r="G25" s="269">
        <v>7</v>
      </c>
      <c r="H25" s="251">
        <v>13288</v>
      </c>
      <c r="I25" s="270">
        <v>1882</v>
      </c>
      <c r="J25" s="240"/>
      <c r="K25" s="253">
        <f t="shared" si="5"/>
        <v>12.176898222940226</v>
      </c>
      <c r="L25" s="253">
        <f t="shared" si="6"/>
        <v>8.1288343558282214</v>
      </c>
      <c r="M25" s="253">
        <f t="shared" si="7"/>
        <v>14.163154726068633</v>
      </c>
      <c r="N25" s="240"/>
      <c r="O25" s="240"/>
      <c r="P25" s="254">
        <f t="shared" si="2"/>
        <v>32.365710823909531</v>
      </c>
      <c r="Q25" s="254">
        <f t="shared" si="3"/>
        <v>0.55028271405492724</v>
      </c>
      <c r="R25" s="254">
        <f t="shared" si="4"/>
        <v>67.084006462035546</v>
      </c>
      <c r="S25" s="240"/>
      <c r="T25" s="241"/>
      <c r="U25" s="241"/>
    </row>
    <row r="26" spans="1:21" x14ac:dyDescent="0.25">
      <c r="A26" s="255" t="s">
        <v>10</v>
      </c>
      <c r="B26" s="256">
        <f t="shared" si="8"/>
        <v>20809</v>
      </c>
      <c r="C26" s="250">
        <f t="shared" si="9"/>
        <v>2511</v>
      </c>
      <c r="D26" s="251">
        <v>6765</v>
      </c>
      <c r="E26" s="269">
        <v>562</v>
      </c>
      <c r="F26" s="251">
        <v>119</v>
      </c>
      <c r="G26" s="269">
        <v>7</v>
      </c>
      <c r="H26" s="251">
        <v>13925</v>
      </c>
      <c r="I26" s="270">
        <v>1942</v>
      </c>
      <c r="J26" s="240"/>
      <c r="K26" s="253">
        <f t="shared" si="5"/>
        <v>12.066894132346581</v>
      </c>
      <c r="L26" s="253">
        <f t="shared" si="6"/>
        <v>8.2655432887855902</v>
      </c>
      <c r="M26" s="253">
        <f t="shared" si="7"/>
        <v>13.946140035906643</v>
      </c>
      <c r="N26" s="240"/>
      <c r="O26" s="240"/>
      <c r="P26" s="254">
        <f t="shared" si="2"/>
        <v>32.509971646883564</v>
      </c>
      <c r="Q26" s="254">
        <f t="shared" si="3"/>
        <v>0.571867941755971</v>
      </c>
      <c r="R26" s="254">
        <f t="shared" si="4"/>
        <v>66.918160411360475</v>
      </c>
      <c r="S26" s="240"/>
      <c r="T26" s="241"/>
      <c r="U26" s="241"/>
    </row>
    <row r="27" spans="1:21" x14ac:dyDescent="0.25">
      <c r="A27" s="271" t="s">
        <v>11</v>
      </c>
      <c r="B27" s="256">
        <f t="shared" si="8"/>
        <v>21933</v>
      </c>
      <c r="C27" s="250">
        <f t="shared" si="9"/>
        <v>2586</v>
      </c>
      <c r="D27" s="251">
        <v>7255</v>
      </c>
      <c r="E27" s="269">
        <v>596</v>
      </c>
      <c r="F27" s="251">
        <v>124</v>
      </c>
      <c r="G27" s="269">
        <v>7</v>
      </c>
      <c r="H27" s="251">
        <v>14554</v>
      </c>
      <c r="I27" s="270">
        <v>1983</v>
      </c>
      <c r="J27" s="240"/>
      <c r="K27" s="253">
        <f t="shared" si="5"/>
        <v>11.790452742442895</v>
      </c>
      <c r="L27" s="253">
        <f t="shared" si="6"/>
        <v>8.1718390025748757</v>
      </c>
      <c r="M27" s="253">
        <f t="shared" si="7"/>
        <v>13.625120241857907</v>
      </c>
      <c r="N27" s="240"/>
      <c r="O27" s="240"/>
      <c r="P27" s="254">
        <f t="shared" si="2"/>
        <v>33.078010304107963</v>
      </c>
      <c r="Q27" s="254">
        <f t="shared" si="3"/>
        <v>0.56535813614188668</v>
      </c>
      <c r="R27" s="254">
        <f t="shared" si="4"/>
        <v>66.356631559750141</v>
      </c>
      <c r="S27" s="240"/>
      <c r="T27" s="241"/>
      <c r="U27" s="241"/>
    </row>
    <row r="28" spans="1:21" x14ac:dyDescent="0.25">
      <c r="A28" s="271" t="s">
        <v>12</v>
      </c>
      <c r="B28" s="256">
        <f t="shared" si="8"/>
        <v>22762</v>
      </c>
      <c r="C28" s="250">
        <f t="shared" si="9"/>
        <v>2693</v>
      </c>
      <c r="D28" s="251">
        <v>7536</v>
      </c>
      <c r="E28" s="269">
        <v>615</v>
      </c>
      <c r="F28" s="251">
        <v>123</v>
      </c>
      <c r="G28" s="269">
        <v>7</v>
      </c>
      <c r="H28" s="251">
        <v>15103</v>
      </c>
      <c r="I28" s="270">
        <v>2071</v>
      </c>
      <c r="J28" s="240"/>
      <c r="K28" s="253">
        <f t="shared" si="5"/>
        <v>11.831122045514455</v>
      </c>
      <c r="L28" s="253">
        <f t="shared" si="6"/>
        <v>8.1211646429037732</v>
      </c>
      <c r="M28" s="253">
        <f t="shared" si="7"/>
        <v>13.712507448851222</v>
      </c>
      <c r="N28" s="240"/>
      <c r="O28" s="240"/>
      <c r="P28" s="254">
        <f t="shared" si="2"/>
        <v>33.107811264388012</v>
      </c>
      <c r="Q28" s="254">
        <f t="shared" si="3"/>
        <v>0.54037430805728848</v>
      </c>
      <c r="R28" s="254">
        <f t="shared" si="4"/>
        <v>66.3518144275547</v>
      </c>
      <c r="S28" s="240"/>
      <c r="T28" s="241"/>
      <c r="U28" s="241"/>
    </row>
    <row r="29" spans="1:21" x14ac:dyDescent="0.25">
      <c r="A29" s="271" t="s">
        <v>13</v>
      </c>
      <c r="B29" s="256">
        <f t="shared" si="8"/>
        <v>23957</v>
      </c>
      <c r="C29" s="250">
        <f t="shared" si="9"/>
        <v>2857</v>
      </c>
      <c r="D29" s="251">
        <v>7818</v>
      </c>
      <c r="E29" s="269">
        <v>638</v>
      </c>
      <c r="F29" s="251">
        <v>130</v>
      </c>
      <c r="G29" s="269">
        <v>7</v>
      </c>
      <c r="H29" s="251">
        <v>16009</v>
      </c>
      <c r="I29" s="270">
        <v>2212</v>
      </c>
      <c r="J29" s="240"/>
      <c r="K29" s="253">
        <f t="shared" si="5"/>
        <v>11.925533247067662</v>
      </c>
      <c r="L29" s="253">
        <f t="shared" si="6"/>
        <v>8.1152491192752887</v>
      </c>
      <c r="M29" s="253">
        <f t="shared" si="7"/>
        <v>13.817227809357234</v>
      </c>
      <c r="N29" s="240"/>
      <c r="O29" s="240"/>
      <c r="P29" s="254">
        <f t="shared" si="2"/>
        <v>32.633468297366115</v>
      </c>
      <c r="Q29" s="254">
        <f t="shared" si="3"/>
        <v>0.54263889468631299</v>
      </c>
      <c r="R29" s="254">
        <f t="shared" si="4"/>
        <v>66.823892807947573</v>
      </c>
      <c r="S29" s="240"/>
      <c r="T29" s="241"/>
      <c r="U29" s="241"/>
    </row>
    <row r="30" spans="1:21" ht="14.25" thickBot="1" x14ac:dyDescent="0.3">
      <c r="A30" s="272" t="s">
        <v>14</v>
      </c>
      <c r="B30" s="258">
        <f t="shared" si="8"/>
        <v>25337</v>
      </c>
      <c r="C30" s="259">
        <f t="shared" si="9"/>
        <v>2984</v>
      </c>
      <c r="D30" s="260">
        <v>8157</v>
      </c>
      <c r="E30" s="273">
        <v>657</v>
      </c>
      <c r="F30" s="260">
        <v>132</v>
      </c>
      <c r="G30" s="273">
        <v>7</v>
      </c>
      <c r="H30" s="260">
        <v>17048</v>
      </c>
      <c r="I30" s="274">
        <v>2320</v>
      </c>
      <c r="J30" s="240"/>
      <c r="K30" s="253">
        <f t="shared" si="5"/>
        <v>11.777242767494178</v>
      </c>
      <c r="L30" s="253">
        <f t="shared" si="6"/>
        <v>8.0106164796718549</v>
      </c>
      <c r="M30" s="253">
        <f t="shared" si="7"/>
        <v>13.608634443923041</v>
      </c>
      <c r="N30" s="240"/>
      <c r="O30" s="240"/>
      <c r="P30" s="254">
        <f t="shared" si="2"/>
        <v>32.194024549078421</v>
      </c>
      <c r="Q30" s="254">
        <f t="shared" si="3"/>
        <v>0.52097722698030546</v>
      </c>
      <c r="R30" s="254">
        <f t="shared" si="4"/>
        <v>67.284998223941272</v>
      </c>
      <c r="S30" s="240"/>
      <c r="T30" s="241"/>
      <c r="U30" s="241"/>
    </row>
    <row r="31" spans="1:21" x14ac:dyDescent="0.25">
      <c r="A31" s="275" t="s">
        <v>15</v>
      </c>
      <c r="B31" s="263">
        <f t="shared" si="8"/>
        <v>26849</v>
      </c>
      <c r="C31" s="264">
        <f t="shared" si="9"/>
        <v>3236</v>
      </c>
      <c r="D31" s="265">
        <v>8531</v>
      </c>
      <c r="E31" s="276">
        <v>701</v>
      </c>
      <c r="F31" s="265">
        <v>136</v>
      </c>
      <c r="G31" s="276">
        <v>8</v>
      </c>
      <c r="H31" s="265">
        <v>18182</v>
      </c>
      <c r="I31" s="277">
        <v>2527</v>
      </c>
      <c r="J31" s="240"/>
      <c r="K31" s="253">
        <f t="shared" si="5"/>
        <v>12.052590413050766</v>
      </c>
      <c r="L31" s="253">
        <f t="shared" si="6"/>
        <v>8.1804545979000807</v>
      </c>
      <c r="M31" s="253">
        <f t="shared" si="7"/>
        <v>13.898361016389838</v>
      </c>
      <c r="N31" s="240"/>
      <c r="O31" s="240"/>
      <c r="P31" s="254">
        <f t="shared" si="2"/>
        <v>31.773995307087787</v>
      </c>
      <c r="Q31" s="254">
        <f t="shared" si="3"/>
        <v>0.50653655629632388</v>
      </c>
      <c r="R31" s="254">
        <f t="shared" si="4"/>
        <v>67.719468136615887</v>
      </c>
      <c r="S31" s="240"/>
      <c r="T31" s="241"/>
      <c r="U31" s="241"/>
    </row>
    <row r="32" spans="1:21" x14ac:dyDescent="0.25">
      <c r="A32" s="271" t="s">
        <v>16</v>
      </c>
      <c r="B32" s="256">
        <f t="shared" si="8"/>
        <v>28492</v>
      </c>
      <c r="C32" s="250">
        <f t="shared" si="9"/>
        <v>3450</v>
      </c>
      <c r="D32" s="251">
        <v>8833</v>
      </c>
      <c r="E32" s="269">
        <v>715</v>
      </c>
      <c r="F32" s="251">
        <v>139</v>
      </c>
      <c r="G32" s="269">
        <v>8</v>
      </c>
      <c r="H32" s="251">
        <v>19520</v>
      </c>
      <c r="I32" s="270">
        <v>2727</v>
      </c>
      <c r="J32" s="240"/>
      <c r="K32" s="253">
        <f t="shared" si="5"/>
        <v>12.108662080584024</v>
      </c>
      <c r="L32" s="253">
        <f t="shared" si="6"/>
        <v>8.0584039233169875</v>
      </c>
      <c r="M32" s="253">
        <f t="shared" si="7"/>
        <v>13.970286885245903</v>
      </c>
      <c r="N32" s="240"/>
      <c r="O32" s="240"/>
      <c r="P32" s="254">
        <f t="shared" si="2"/>
        <v>31.001684683419906</v>
      </c>
      <c r="Q32" s="254">
        <f t="shared" si="3"/>
        <v>0.48785624034816788</v>
      </c>
      <c r="R32" s="254">
        <f t="shared" si="4"/>
        <v>68.510459076231925</v>
      </c>
      <c r="S32" s="240"/>
      <c r="T32" s="241"/>
      <c r="U32" s="241"/>
    </row>
    <row r="33" spans="1:21" x14ac:dyDescent="0.25">
      <c r="A33" s="271" t="s">
        <v>17</v>
      </c>
      <c r="B33" s="256">
        <f t="shared" si="8"/>
        <v>30184</v>
      </c>
      <c r="C33" s="250">
        <f t="shared" si="9"/>
        <v>3706</v>
      </c>
      <c r="D33" s="251">
        <v>9266</v>
      </c>
      <c r="E33" s="269">
        <v>740</v>
      </c>
      <c r="F33" s="251">
        <v>147</v>
      </c>
      <c r="G33" s="269">
        <v>8</v>
      </c>
      <c r="H33" s="251">
        <v>20771</v>
      </c>
      <c r="I33" s="270">
        <v>2958</v>
      </c>
      <c r="J33" s="240"/>
      <c r="K33" s="253">
        <f t="shared" si="5"/>
        <v>12.278028094354624</v>
      </c>
      <c r="L33" s="253">
        <f t="shared" si="6"/>
        <v>7.9464570275151383</v>
      </c>
      <c r="M33" s="253">
        <f t="shared" si="7"/>
        <v>14.241009099224881</v>
      </c>
      <c r="N33" s="240"/>
      <c r="O33" s="240"/>
      <c r="P33" s="254">
        <f t="shared" si="2"/>
        <v>30.698383249403662</v>
      </c>
      <c r="Q33" s="254">
        <f t="shared" si="3"/>
        <v>0.48701298701298701</v>
      </c>
      <c r="R33" s="254">
        <f t="shared" si="4"/>
        <v>68.814603763583364</v>
      </c>
      <c r="S33" s="240"/>
      <c r="T33" s="241"/>
      <c r="U33" s="241"/>
    </row>
    <row r="34" spans="1:21" x14ac:dyDescent="0.25">
      <c r="A34" s="271" t="s">
        <v>18</v>
      </c>
      <c r="B34" s="256">
        <f t="shared" si="8"/>
        <v>31604</v>
      </c>
      <c r="C34" s="250">
        <f t="shared" si="9"/>
        <v>3859</v>
      </c>
      <c r="D34" s="251">
        <v>9568</v>
      </c>
      <c r="E34" s="269">
        <v>760</v>
      </c>
      <c r="F34" s="251">
        <v>316</v>
      </c>
      <c r="G34" s="269">
        <v>29</v>
      </c>
      <c r="H34" s="251">
        <v>21720</v>
      </c>
      <c r="I34" s="270">
        <v>3070</v>
      </c>
      <c r="J34" s="240"/>
      <c r="K34" s="253">
        <f t="shared" si="5"/>
        <v>12.210479686115681</v>
      </c>
      <c r="L34" s="253">
        <f t="shared" si="6"/>
        <v>7.9825981384055043</v>
      </c>
      <c r="M34" s="253">
        <f t="shared" si="7"/>
        <v>14.134438305709024</v>
      </c>
      <c r="N34" s="240"/>
      <c r="O34" s="240"/>
      <c r="P34" s="254">
        <f t="shared" si="2"/>
        <v>30.274648778635616</v>
      </c>
      <c r="Q34" s="254">
        <f t="shared" si="3"/>
        <v>0.99987343374256421</v>
      </c>
      <c r="R34" s="254">
        <f t="shared" si="4"/>
        <v>68.725477787621827</v>
      </c>
      <c r="S34" s="240"/>
      <c r="T34" s="241"/>
      <c r="U34" s="241"/>
    </row>
    <row r="35" spans="1:21" x14ac:dyDescent="0.25">
      <c r="A35" s="271" t="s">
        <v>19</v>
      </c>
      <c r="B35" s="256">
        <f t="shared" si="8"/>
        <v>33938</v>
      </c>
      <c r="C35" s="250">
        <f t="shared" si="9"/>
        <v>4195</v>
      </c>
      <c r="D35" s="251">
        <v>9829</v>
      </c>
      <c r="E35" s="278">
        <v>783</v>
      </c>
      <c r="F35" s="251">
        <v>354</v>
      </c>
      <c r="G35" s="278">
        <v>35</v>
      </c>
      <c r="H35" s="251">
        <v>23755</v>
      </c>
      <c r="I35" s="279">
        <v>3377</v>
      </c>
      <c r="J35" s="240"/>
      <c r="K35" s="253">
        <f t="shared" si="5"/>
        <v>12.360775531852202</v>
      </c>
      <c r="L35" s="253">
        <f t="shared" si="6"/>
        <v>8.0329961700874009</v>
      </c>
      <c r="M35" s="253">
        <f t="shared" si="7"/>
        <v>14.215954535887182</v>
      </c>
      <c r="N35" s="240"/>
      <c r="O35" s="240"/>
      <c r="P35" s="254">
        <f t="shared" si="2"/>
        <v>28.961635924332608</v>
      </c>
      <c r="Q35" s="254">
        <f t="shared" si="3"/>
        <v>1.0430785550120807</v>
      </c>
      <c r="R35" s="254">
        <f t="shared" si="4"/>
        <v>69.995285520655315</v>
      </c>
      <c r="S35" s="240"/>
      <c r="T35" s="241"/>
      <c r="U35" s="241"/>
    </row>
    <row r="36" spans="1:21" x14ac:dyDescent="0.25">
      <c r="A36" s="271" t="s">
        <v>20</v>
      </c>
      <c r="B36" s="256">
        <f t="shared" si="8"/>
        <v>35933</v>
      </c>
      <c r="C36" s="250">
        <f t="shared" si="9"/>
        <v>4514</v>
      </c>
      <c r="D36" s="251">
        <v>10134</v>
      </c>
      <c r="E36" s="269">
        <v>826</v>
      </c>
      <c r="F36" s="251">
        <v>381</v>
      </c>
      <c r="G36" s="269">
        <v>34</v>
      </c>
      <c r="H36" s="251">
        <v>25418</v>
      </c>
      <c r="I36" s="270">
        <v>3654</v>
      </c>
      <c r="J36" s="240"/>
      <c r="K36" s="253">
        <f t="shared" si="5"/>
        <v>12.56226866668522</v>
      </c>
      <c r="L36" s="253">
        <f t="shared" si="6"/>
        <v>8.1787922016167389</v>
      </c>
      <c r="M36" s="253">
        <f t="shared" si="7"/>
        <v>14.375639310724683</v>
      </c>
      <c r="N36" s="240"/>
      <c r="O36" s="240"/>
      <c r="P36" s="254">
        <f t="shared" si="2"/>
        <v>28.202487963710237</v>
      </c>
      <c r="Q36" s="254">
        <f t="shared" si="3"/>
        <v>1.0603066818801659</v>
      </c>
      <c r="R36" s="254">
        <f t="shared" si="4"/>
        <v>70.737205354409596</v>
      </c>
      <c r="S36" s="240"/>
      <c r="T36" s="241"/>
      <c r="U36" s="241"/>
    </row>
    <row r="37" spans="1:21" x14ac:dyDescent="0.25">
      <c r="A37" s="271" t="s">
        <v>21</v>
      </c>
      <c r="B37" s="256">
        <f t="shared" si="8"/>
        <v>38801</v>
      </c>
      <c r="C37" s="250">
        <f t="shared" si="9"/>
        <v>5006</v>
      </c>
      <c r="D37" s="251">
        <v>10620</v>
      </c>
      <c r="E37" s="269">
        <v>862</v>
      </c>
      <c r="F37" s="251">
        <v>406</v>
      </c>
      <c r="G37" s="269">
        <v>35</v>
      </c>
      <c r="H37" s="251">
        <v>27775</v>
      </c>
      <c r="I37" s="270">
        <v>4109</v>
      </c>
      <c r="J37" s="240"/>
      <c r="K37" s="253">
        <f t="shared" si="5"/>
        <v>12.90172933687276</v>
      </c>
      <c r="L37" s="253">
        <f t="shared" si="6"/>
        <v>8.1353165245782684</v>
      </c>
      <c r="M37" s="253">
        <f t="shared" si="7"/>
        <v>14.793879387938794</v>
      </c>
      <c r="N37" s="240"/>
      <c r="O37" s="240"/>
      <c r="P37" s="254">
        <f t="shared" si="2"/>
        <v>27.370428597201101</v>
      </c>
      <c r="Q37" s="254">
        <f t="shared" si="3"/>
        <v>1.0463647844127728</v>
      </c>
      <c r="R37" s="254">
        <f t="shared" si="4"/>
        <v>71.583206618386114</v>
      </c>
      <c r="S37" s="240"/>
      <c r="T37" s="241"/>
      <c r="U37" s="241"/>
    </row>
    <row r="38" spans="1:21" x14ac:dyDescent="0.25">
      <c r="A38" s="271" t="s">
        <v>22</v>
      </c>
      <c r="B38" s="256">
        <f t="shared" si="8"/>
        <v>40345</v>
      </c>
      <c r="C38" s="250">
        <f t="shared" si="9"/>
        <v>5291</v>
      </c>
      <c r="D38" s="251">
        <v>10767</v>
      </c>
      <c r="E38" s="269">
        <v>895</v>
      </c>
      <c r="F38" s="251">
        <v>439</v>
      </c>
      <c r="G38" s="269">
        <v>40</v>
      </c>
      <c r="H38" s="251">
        <v>29139</v>
      </c>
      <c r="I38" s="270">
        <v>4356</v>
      </c>
      <c r="J38" s="240"/>
      <c r="K38" s="253">
        <f t="shared" si="5"/>
        <v>13.114388400049574</v>
      </c>
      <c r="L38" s="253">
        <f t="shared" si="6"/>
        <v>8.3437444226307331</v>
      </c>
      <c r="M38" s="253">
        <f t="shared" si="7"/>
        <v>14.949037372593432</v>
      </c>
      <c r="N38" s="240"/>
      <c r="O38" s="240"/>
      <c r="P38" s="254">
        <f t="shared" si="2"/>
        <v>26.687321849051926</v>
      </c>
      <c r="Q38" s="254">
        <f t="shared" si="3"/>
        <v>1.0881150080555211</v>
      </c>
      <c r="R38" s="254">
        <f t="shared" si="4"/>
        <v>72.224563142892549</v>
      </c>
      <c r="S38" s="240"/>
      <c r="T38" s="241"/>
      <c r="U38" s="241"/>
    </row>
    <row r="39" spans="1:21" x14ac:dyDescent="0.25">
      <c r="A39" s="271" t="s">
        <v>23</v>
      </c>
      <c r="B39" s="256">
        <f t="shared" si="8"/>
        <v>41226</v>
      </c>
      <c r="C39" s="250">
        <f t="shared" si="9"/>
        <v>5494</v>
      </c>
      <c r="D39" s="251">
        <v>10849</v>
      </c>
      <c r="E39" s="269">
        <v>911</v>
      </c>
      <c r="F39" s="251">
        <v>475</v>
      </c>
      <c r="G39" s="269">
        <v>39</v>
      </c>
      <c r="H39" s="251">
        <v>29902</v>
      </c>
      <c r="I39" s="270">
        <v>4544</v>
      </c>
      <c r="J39" s="240"/>
      <c r="K39" s="253">
        <f t="shared" si="5"/>
        <v>13.32654150293504</v>
      </c>
      <c r="L39" s="253">
        <f t="shared" si="6"/>
        <v>8.3892617449664435</v>
      </c>
      <c r="M39" s="253">
        <f t="shared" si="7"/>
        <v>15.196307939268278</v>
      </c>
      <c r="N39" s="240"/>
      <c r="O39" s="240"/>
      <c r="P39" s="254">
        <f t="shared" si="2"/>
        <v>26.315917139669143</v>
      </c>
      <c r="Q39" s="254">
        <f t="shared" si="3"/>
        <v>1.152185513996022</v>
      </c>
      <c r="R39" s="254">
        <f t="shared" si="4"/>
        <v>72.531897346334844</v>
      </c>
      <c r="S39" s="240"/>
      <c r="T39" s="241"/>
      <c r="U39" s="241"/>
    </row>
    <row r="40" spans="1:21" ht="14.25" thickBot="1" x14ac:dyDescent="0.3">
      <c r="A40" s="272" t="s">
        <v>24</v>
      </c>
      <c r="B40" s="258">
        <f t="shared" si="8"/>
        <v>41951</v>
      </c>
      <c r="C40" s="259">
        <f t="shared" si="9"/>
        <v>5761</v>
      </c>
      <c r="D40" s="280">
        <v>10887</v>
      </c>
      <c r="E40" s="280">
        <v>929</v>
      </c>
      <c r="F40" s="280">
        <v>472</v>
      </c>
      <c r="G40" s="280">
        <v>37</v>
      </c>
      <c r="H40" s="260">
        <v>30592</v>
      </c>
      <c r="I40" s="274">
        <v>4795</v>
      </c>
      <c r="J40" s="240"/>
      <c r="K40" s="253">
        <f t="shared" si="5"/>
        <v>13.732688136158853</v>
      </c>
      <c r="L40" s="253">
        <f t="shared" si="6"/>
        <v>8.5042697420547579</v>
      </c>
      <c r="M40" s="253">
        <f t="shared" si="7"/>
        <v>15.674032426778242</v>
      </c>
      <c r="N40" s="240"/>
      <c r="O40" s="240"/>
      <c r="P40" s="254">
        <f t="shared" si="2"/>
        <v>25.951705561250034</v>
      </c>
      <c r="Q40" s="254">
        <f t="shared" si="3"/>
        <v>1.1251221663369169</v>
      </c>
      <c r="R40" s="254">
        <f t="shared" si="4"/>
        <v>72.923172272413055</v>
      </c>
      <c r="S40" s="240"/>
      <c r="T40" s="241"/>
      <c r="U40" s="241"/>
    </row>
    <row r="41" spans="1:21" x14ac:dyDescent="0.3">
      <c r="A41" s="281" t="s">
        <v>25</v>
      </c>
      <c r="B41" s="282">
        <f t="shared" si="8"/>
        <v>43309</v>
      </c>
      <c r="C41" s="283">
        <f t="shared" si="9"/>
        <v>6111</v>
      </c>
      <c r="D41" s="284">
        <v>10981</v>
      </c>
      <c r="E41" s="284">
        <v>969</v>
      </c>
      <c r="F41" s="284">
        <v>467</v>
      </c>
      <c r="G41" s="284">
        <v>36</v>
      </c>
      <c r="H41" s="284">
        <v>31861</v>
      </c>
      <c r="I41" s="285">
        <v>5106</v>
      </c>
      <c r="J41" s="240"/>
      <c r="K41" s="253">
        <f t="shared" si="5"/>
        <v>14.110231129788268</v>
      </c>
      <c r="L41" s="253">
        <f t="shared" si="6"/>
        <v>8.7788259958071286</v>
      </c>
      <c r="M41" s="253">
        <f t="shared" si="7"/>
        <v>16.025862339537365</v>
      </c>
      <c r="N41" s="240"/>
      <c r="O41" s="240"/>
      <c r="P41" s="254">
        <f t="shared" si="2"/>
        <v>25.355007042416126</v>
      </c>
      <c r="Q41" s="254">
        <f t="shared" si="3"/>
        <v>1.0782978133875176</v>
      </c>
      <c r="R41" s="254">
        <f t="shared" si="4"/>
        <v>73.566695144196359</v>
      </c>
      <c r="S41" s="240"/>
      <c r="T41" s="241"/>
      <c r="U41" s="241"/>
    </row>
    <row r="42" spans="1:21" x14ac:dyDescent="0.25">
      <c r="A42" s="275" t="s">
        <v>26</v>
      </c>
      <c r="B42" s="286">
        <f t="shared" si="8"/>
        <v>44177</v>
      </c>
      <c r="C42" s="287">
        <f t="shared" si="9"/>
        <v>6420</v>
      </c>
      <c r="D42" s="288">
        <v>11144</v>
      </c>
      <c r="E42" s="289">
        <v>1010</v>
      </c>
      <c r="F42" s="288">
        <v>488</v>
      </c>
      <c r="G42" s="289">
        <v>42</v>
      </c>
      <c r="H42" s="288">
        <v>32545</v>
      </c>
      <c r="I42" s="290">
        <v>5368</v>
      </c>
      <c r="J42" s="240"/>
      <c r="K42" s="253">
        <f t="shared" si="5"/>
        <v>14.532449011929286</v>
      </c>
      <c r="L42" s="253">
        <f t="shared" si="6"/>
        <v>9.0440165061898217</v>
      </c>
      <c r="M42" s="253">
        <f t="shared" si="7"/>
        <v>16.494085112920573</v>
      </c>
      <c r="N42" s="240"/>
      <c r="O42" s="240"/>
      <c r="P42" s="254">
        <f t="shared" si="2"/>
        <v>25.225796228806846</v>
      </c>
      <c r="Q42" s="254">
        <f t="shared" si="3"/>
        <v>1.1046472146139394</v>
      </c>
      <c r="R42" s="254">
        <f t="shared" si="4"/>
        <v>73.669556556579224</v>
      </c>
      <c r="S42" s="240"/>
      <c r="T42" s="241"/>
      <c r="U42" s="241"/>
    </row>
    <row r="43" spans="1:21" x14ac:dyDescent="0.25">
      <c r="A43" s="271" t="s">
        <v>27</v>
      </c>
      <c r="B43" s="286">
        <f t="shared" si="8"/>
        <v>45272</v>
      </c>
      <c r="C43" s="291">
        <f t="shared" si="9"/>
        <v>6731</v>
      </c>
      <c r="D43" s="292">
        <v>11414</v>
      </c>
      <c r="E43" s="293">
        <v>1051</v>
      </c>
      <c r="F43" s="292">
        <v>510</v>
      </c>
      <c r="G43" s="293">
        <v>49</v>
      </c>
      <c r="H43" s="292">
        <v>33348</v>
      </c>
      <c r="I43" s="294">
        <v>5631</v>
      </c>
      <c r="J43" s="240"/>
      <c r="K43" s="253">
        <f t="shared" ref="K43:K53" si="10">C43/B43*100</f>
        <v>14.867909524650999</v>
      </c>
      <c r="L43" s="253">
        <f t="shared" ref="L43:L53" si="11">(E43+G43)/(D43+F43)*100</f>
        <v>9.2250922509225095</v>
      </c>
      <c r="M43" s="253">
        <f t="shared" ref="M43:M53" si="12">I43/H43*100</f>
        <v>16.885570349046418</v>
      </c>
      <c r="N43" s="240"/>
      <c r="O43" s="240"/>
      <c r="P43" s="254">
        <f t="shared" si="2"/>
        <v>25.21205159922248</v>
      </c>
      <c r="Q43" s="254">
        <f t="shared" si="3"/>
        <v>1.1265241208694117</v>
      </c>
      <c r="R43" s="254">
        <f t="shared" si="4"/>
        <v>73.661424279908118</v>
      </c>
      <c r="S43" s="240"/>
      <c r="T43" s="241"/>
      <c r="U43" s="241"/>
    </row>
    <row r="44" spans="1:21" x14ac:dyDescent="0.25">
      <c r="A44" s="255" t="s">
        <v>28</v>
      </c>
      <c r="B44" s="286">
        <f t="shared" si="8"/>
        <v>47005</v>
      </c>
      <c r="C44" s="291">
        <f t="shared" si="9"/>
        <v>7227</v>
      </c>
      <c r="D44" s="292">
        <v>11974</v>
      </c>
      <c r="E44" s="293">
        <v>1194</v>
      </c>
      <c r="F44" s="292">
        <v>529</v>
      </c>
      <c r="G44" s="293">
        <v>50</v>
      </c>
      <c r="H44" s="292">
        <v>34502</v>
      </c>
      <c r="I44" s="294">
        <v>5983</v>
      </c>
      <c r="J44" s="240"/>
      <c r="K44" s="253">
        <f t="shared" si="10"/>
        <v>15.374960110626528</v>
      </c>
      <c r="L44" s="253">
        <f t="shared" si="11"/>
        <v>9.9496120930976559</v>
      </c>
      <c r="M44" s="253">
        <f t="shared" si="12"/>
        <v>17.341023708770507</v>
      </c>
      <c r="N44" s="240"/>
      <c r="O44" s="240"/>
      <c r="P44" s="254">
        <f t="shared" si="2"/>
        <v>25.473885756834381</v>
      </c>
      <c r="Q44" s="254">
        <f t="shared" si="3"/>
        <v>1.1254121901925327</v>
      </c>
      <c r="R44" s="254">
        <f t="shared" si="4"/>
        <v>73.400702052973088</v>
      </c>
      <c r="S44" s="240"/>
      <c r="T44" s="241"/>
      <c r="U44" s="241"/>
    </row>
    <row r="45" spans="1:21" x14ac:dyDescent="0.25">
      <c r="A45" s="255" t="s">
        <v>29</v>
      </c>
      <c r="B45" s="286">
        <f t="shared" si="8"/>
        <v>49200</v>
      </c>
      <c r="C45" s="291">
        <f t="shared" si="9"/>
        <v>7973</v>
      </c>
      <c r="D45" s="292">
        <v>12471</v>
      </c>
      <c r="E45" s="293">
        <v>1338</v>
      </c>
      <c r="F45" s="292">
        <v>537</v>
      </c>
      <c r="G45" s="293">
        <v>52</v>
      </c>
      <c r="H45" s="292">
        <v>36192</v>
      </c>
      <c r="I45" s="294">
        <v>6583</v>
      </c>
      <c r="J45" s="240"/>
      <c r="K45" s="253">
        <f t="shared" si="10"/>
        <v>16.205284552845526</v>
      </c>
      <c r="L45" s="253">
        <f t="shared" si="11"/>
        <v>10.685731857318572</v>
      </c>
      <c r="M45" s="253">
        <f t="shared" si="12"/>
        <v>18.189102564102562</v>
      </c>
      <c r="N45" s="240"/>
      <c r="O45" s="240"/>
      <c r="P45" s="254">
        <f t="shared" si="2"/>
        <v>25.347560975609756</v>
      </c>
      <c r="Q45" s="254">
        <f t="shared" si="3"/>
        <v>1.0914634146341462</v>
      </c>
      <c r="R45" s="254">
        <f t="shared" si="4"/>
        <v>73.560975609756099</v>
      </c>
      <c r="S45" s="240"/>
      <c r="T45" s="241"/>
      <c r="U45" s="241"/>
    </row>
    <row r="46" spans="1:21" x14ac:dyDescent="0.25">
      <c r="A46" s="255" t="s">
        <v>30</v>
      </c>
      <c r="B46" s="286">
        <f t="shared" si="8"/>
        <v>51859</v>
      </c>
      <c r="C46" s="291">
        <f t="shared" si="9"/>
        <v>8708</v>
      </c>
      <c r="D46" s="292">
        <v>12839</v>
      </c>
      <c r="E46" s="293">
        <v>1410</v>
      </c>
      <c r="F46" s="292">
        <v>546</v>
      </c>
      <c r="G46" s="293">
        <v>56</v>
      </c>
      <c r="H46" s="292">
        <v>38474</v>
      </c>
      <c r="I46" s="294">
        <v>7242</v>
      </c>
      <c r="J46" s="240"/>
      <c r="K46" s="253">
        <f t="shared" si="10"/>
        <v>16.79168514626198</v>
      </c>
      <c r="L46" s="253">
        <f t="shared" si="11"/>
        <v>10.95255883451625</v>
      </c>
      <c r="M46" s="253">
        <f t="shared" si="12"/>
        <v>18.823101315173886</v>
      </c>
      <c r="N46" s="240"/>
      <c r="O46" s="240"/>
      <c r="P46" s="254">
        <f t="shared" si="2"/>
        <v>24.757515571067703</v>
      </c>
      <c r="Q46" s="254">
        <f t="shared" si="3"/>
        <v>1.0528548564376481</v>
      </c>
      <c r="R46" s="254">
        <f t="shared" si="4"/>
        <v>74.189629572494653</v>
      </c>
      <c r="S46" s="240"/>
      <c r="T46" s="241"/>
      <c r="U46" s="241"/>
    </row>
    <row r="47" spans="1:21" x14ac:dyDescent="0.25">
      <c r="A47" s="255" t="s">
        <v>31</v>
      </c>
      <c r="B47" s="286">
        <f t="shared" si="8"/>
        <v>52763</v>
      </c>
      <c r="C47" s="291">
        <f t="shared" si="9"/>
        <v>9092</v>
      </c>
      <c r="D47" s="292">
        <v>12964</v>
      </c>
      <c r="E47" s="293">
        <v>1479</v>
      </c>
      <c r="F47" s="292">
        <v>546</v>
      </c>
      <c r="G47" s="293">
        <v>58</v>
      </c>
      <c r="H47" s="292">
        <v>39253</v>
      </c>
      <c r="I47" s="294">
        <v>7555</v>
      </c>
      <c r="J47" s="240"/>
      <c r="K47" s="253">
        <f t="shared" si="10"/>
        <v>17.231772264655156</v>
      </c>
      <c r="L47" s="253">
        <f t="shared" si="11"/>
        <v>11.376757957068838</v>
      </c>
      <c r="M47" s="253">
        <f t="shared" si="12"/>
        <v>19.246936539882302</v>
      </c>
      <c r="N47" s="240"/>
      <c r="O47" s="240"/>
      <c r="P47" s="254">
        <f t="shared" si="2"/>
        <v>24.570248090517978</v>
      </c>
      <c r="Q47" s="254">
        <f t="shared" si="3"/>
        <v>1.0348160642874742</v>
      </c>
      <c r="R47" s="254">
        <f t="shared" si="4"/>
        <v>74.394935845194553</v>
      </c>
      <c r="S47" s="240"/>
      <c r="T47" s="241"/>
      <c r="U47" s="241"/>
    </row>
    <row r="48" spans="1:21" x14ac:dyDescent="0.25">
      <c r="A48" s="255" t="s">
        <v>32</v>
      </c>
      <c r="B48" s="286">
        <f t="shared" si="8"/>
        <v>54333</v>
      </c>
      <c r="C48" s="291">
        <f t="shared" si="9"/>
        <v>9606</v>
      </c>
      <c r="D48" s="292">
        <v>13135</v>
      </c>
      <c r="E48" s="293">
        <v>1521</v>
      </c>
      <c r="F48" s="292">
        <v>568</v>
      </c>
      <c r="G48" s="293">
        <v>63</v>
      </c>
      <c r="H48" s="292">
        <v>40630</v>
      </c>
      <c r="I48" s="295">
        <v>8022</v>
      </c>
      <c r="J48" s="240"/>
      <c r="K48" s="253">
        <f t="shared" si="10"/>
        <v>17.679863066644579</v>
      </c>
      <c r="L48" s="253">
        <f t="shared" si="11"/>
        <v>11.559512515507553</v>
      </c>
      <c r="M48" s="253">
        <f t="shared" si="12"/>
        <v>19.744031503814917</v>
      </c>
      <c r="N48" s="240"/>
      <c r="O48" s="240"/>
      <c r="P48" s="254">
        <f t="shared" si="2"/>
        <v>24.174994938619253</v>
      </c>
      <c r="Q48" s="254">
        <f t="shared" si="3"/>
        <v>1.0454051865348868</v>
      </c>
      <c r="R48" s="254">
        <f t="shared" si="4"/>
        <v>74.779599874845857</v>
      </c>
      <c r="S48" s="240"/>
      <c r="T48" s="241"/>
      <c r="U48" s="241"/>
    </row>
    <row r="49" spans="1:21" x14ac:dyDescent="0.25">
      <c r="A49" s="255" t="s">
        <v>33</v>
      </c>
      <c r="B49" s="286">
        <f t="shared" si="8"/>
        <v>54518</v>
      </c>
      <c r="C49" s="291">
        <f t="shared" si="9"/>
        <v>9990</v>
      </c>
      <c r="D49" s="292">
        <v>12691</v>
      </c>
      <c r="E49" s="293">
        <v>1533</v>
      </c>
      <c r="F49" s="292">
        <v>610</v>
      </c>
      <c r="G49" s="293">
        <v>86</v>
      </c>
      <c r="H49" s="292">
        <v>41217</v>
      </c>
      <c r="I49" s="294">
        <v>8371</v>
      </c>
      <c r="J49" s="240"/>
      <c r="K49" s="253">
        <f t="shared" si="10"/>
        <v>18.324223192340146</v>
      </c>
      <c r="L49" s="253">
        <f t="shared" si="11"/>
        <v>12.172017141568304</v>
      </c>
      <c r="M49" s="253">
        <f t="shared" si="12"/>
        <v>20.309580998131839</v>
      </c>
      <c r="N49" s="240"/>
      <c r="O49" s="240"/>
      <c r="P49" s="254">
        <f t="shared" si="2"/>
        <v>23.278550203602482</v>
      </c>
      <c r="Q49" s="254">
        <f t="shared" si="3"/>
        <v>1.1188965112439928</v>
      </c>
      <c r="R49" s="254">
        <f t="shared" si="4"/>
        <v>75.602553285153533</v>
      </c>
      <c r="S49" s="240"/>
      <c r="T49" s="241"/>
      <c r="U49" s="241"/>
    </row>
    <row r="50" spans="1:21" ht="14.25" thickBot="1" x14ac:dyDescent="0.3">
      <c r="A50" s="257" t="s">
        <v>34</v>
      </c>
      <c r="B50" s="296">
        <f t="shared" ref="B50:C53" si="13">SUM(D50,F50,H50)</f>
        <v>55972</v>
      </c>
      <c r="C50" s="297">
        <f t="shared" si="13"/>
        <v>10637</v>
      </c>
      <c r="D50" s="298">
        <v>12964</v>
      </c>
      <c r="E50" s="299">
        <v>1612</v>
      </c>
      <c r="F50" s="298">
        <v>782</v>
      </c>
      <c r="G50" s="299">
        <v>120</v>
      </c>
      <c r="H50" s="298">
        <v>42226</v>
      </c>
      <c r="I50" s="300">
        <v>8905</v>
      </c>
      <c r="J50" s="240"/>
      <c r="K50" s="253">
        <f t="shared" si="10"/>
        <v>19.004144929607662</v>
      </c>
      <c r="L50" s="253">
        <f t="shared" si="11"/>
        <v>12.600029099374362</v>
      </c>
      <c r="M50" s="253">
        <f t="shared" si="12"/>
        <v>21.088902571875149</v>
      </c>
      <c r="N50" s="240"/>
      <c r="O50" s="240"/>
      <c r="P50" s="254">
        <f t="shared" si="2"/>
        <v>23.161580790395199</v>
      </c>
      <c r="Q50" s="254">
        <f t="shared" si="3"/>
        <v>1.3971271349960694</v>
      </c>
      <c r="R50" s="254">
        <f t="shared" si="4"/>
        <v>75.441292074608739</v>
      </c>
      <c r="S50" s="240"/>
      <c r="T50" s="241"/>
      <c r="U50" s="241"/>
    </row>
    <row r="51" spans="1:21" x14ac:dyDescent="0.25">
      <c r="A51" s="262" t="s">
        <v>35</v>
      </c>
      <c r="B51" s="301">
        <f t="shared" si="13"/>
        <v>58104</v>
      </c>
      <c r="C51" s="287">
        <f t="shared" si="13"/>
        <v>11307</v>
      </c>
      <c r="D51" s="288">
        <v>13709</v>
      </c>
      <c r="E51" s="289">
        <v>1699</v>
      </c>
      <c r="F51" s="288">
        <v>780</v>
      </c>
      <c r="G51" s="289">
        <v>125</v>
      </c>
      <c r="H51" s="288">
        <v>43615</v>
      </c>
      <c r="I51" s="290">
        <v>9483</v>
      </c>
      <c r="J51" s="240"/>
      <c r="K51" s="253">
        <f t="shared" si="10"/>
        <v>19.459933911606775</v>
      </c>
      <c r="L51" s="253">
        <f t="shared" si="11"/>
        <v>12.588860514873351</v>
      </c>
      <c r="M51" s="253">
        <f t="shared" si="12"/>
        <v>21.742519775306661</v>
      </c>
      <c r="N51" s="240"/>
      <c r="O51" s="240"/>
      <c r="P51" s="254">
        <f t="shared" si="2"/>
        <v>23.593900592041855</v>
      </c>
      <c r="Q51" s="254">
        <f t="shared" si="3"/>
        <v>1.3424204874018999</v>
      </c>
      <c r="R51" s="254">
        <f t="shared" si="4"/>
        <v>75.063678920556242</v>
      </c>
      <c r="S51" s="240"/>
      <c r="T51" s="241"/>
      <c r="U51" s="241"/>
    </row>
    <row r="52" spans="1:21" x14ac:dyDescent="0.25">
      <c r="A52" s="255" t="s">
        <v>36</v>
      </c>
      <c r="B52" s="286">
        <f t="shared" si="13"/>
        <v>61993</v>
      </c>
      <c r="C52" s="291">
        <f t="shared" si="13"/>
        <v>12465</v>
      </c>
      <c r="D52" s="292">
        <v>14635</v>
      </c>
      <c r="E52" s="293">
        <v>1874</v>
      </c>
      <c r="F52" s="292">
        <v>706</v>
      </c>
      <c r="G52" s="293">
        <v>94</v>
      </c>
      <c r="H52" s="292">
        <v>46652</v>
      </c>
      <c r="I52" s="294">
        <v>10497</v>
      </c>
      <c r="J52" s="240"/>
      <c r="K52" s="253">
        <f t="shared" si="10"/>
        <v>20.107108867130162</v>
      </c>
      <c r="L52" s="253">
        <f t="shared" si="11"/>
        <v>12.828368424483411</v>
      </c>
      <c r="M52" s="253">
        <f t="shared" si="12"/>
        <v>22.500643059247192</v>
      </c>
      <c r="N52" s="240"/>
      <c r="O52" s="240"/>
      <c r="P52" s="254">
        <f t="shared" si="2"/>
        <v>23.607504073040506</v>
      </c>
      <c r="Q52" s="254">
        <f t="shared" si="3"/>
        <v>1.1388382559321213</v>
      </c>
      <c r="R52" s="254">
        <f t="shared" si="4"/>
        <v>75.253657671027369</v>
      </c>
      <c r="S52" s="240"/>
      <c r="T52" s="241"/>
      <c r="U52" s="241"/>
    </row>
    <row r="53" spans="1:21" x14ac:dyDescent="0.25">
      <c r="A53" s="255" t="s">
        <v>37</v>
      </c>
      <c r="B53" s="286">
        <f t="shared" si="13"/>
        <v>63042</v>
      </c>
      <c r="C53" s="291">
        <f t="shared" si="13"/>
        <v>13068</v>
      </c>
      <c r="D53" s="292">
        <v>15079</v>
      </c>
      <c r="E53" s="293">
        <v>1995</v>
      </c>
      <c r="F53" s="292">
        <v>339</v>
      </c>
      <c r="G53" s="293">
        <v>37</v>
      </c>
      <c r="H53" s="292">
        <v>47624</v>
      </c>
      <c r="I53" s="294">
        <v>11036</v>
      </c>
      <c r="J53" s="240"/>
      <c r="K53" s="253">
        <f t="shared" si="10"/>
        <v>20.729037784334253</v>
      </c>
      <c r="L53" s="253">
        <f t="shared" si="11"/>
        <v>13.17940070047996</v>
      </c>
      <c r="M53" s="253">
        <f t="shared" si="12"/>
        <v>23.173189988241223</v>
      </c>
      <c r="N53" s="240"/>
      <c r="O53" s="240"/>
      <c r="P53" s="254">
        <f t="shared" si="2"/>
        <v>23.918974651819422</v>
      </c>
      <c r="Q53" s="254">
        <f t="shared" si="3"/>
        <v>0.53773674693061768</v>
      </c>
      <c r="R53" s="254">
        <f t="shared" si="4"/>
        <v>75.543288601249955</v>
      </c>
      <c r="S53" s="240"/>
      <c r="T53" s="241"/>
      <c r="U53" s="241"/>
    </row>
    <row r="54" spans="1:21" x14ac:dyDescent="0.25">
      <c r="A54" s="255" t="s">
        <v>46</v>
      </c>
      <c r="B54" s="286">
        <f t="shared" ref="B54:C57" si="14">SUM(D54,F54,H54)</f>
        <v>64378</v>
      </c>
      <c r="C54" s="291">
        <f t="shared" si="14"/>
        <v>13795</v>
      </c>
      <c r="D54" s="302">
        <v>15225</v>
      </c>
      <c r="E54" s="302">
        <v>2069</v>
      </c>
      <c r="F54" s="302">
        <v>354</v>
      </c>
      <c r="G54" s="302">
        <v>42</v>
      </c>
      <c r="H54" s="302">
        <v>48799</v>
      </c>
      <c r="I54" s="294">
        <v>11684</v>
      </c>
      <c r="J54" s="240"/>
      <c r="K54" s="253">
        <f t="shared" ref="K54:K59" si="15">C54/B54*100</f>
        <v>21.428127621237071</v>
      </c>
      <c r="L54" s="253">
        <f t="shared" ref="L54:L59" si="16">(E54+G54)/(D54+F54)*100</f>
        <v>13.550292059824123</v>
      </c>
      <c r="M54" s="253">
        <f t="shared" ref="M54:M59" si="17">I54/H54*100</f>
        <v>23.943113588393206</v>
      </c>
      <c r="N54" s="240"/>
      <c r="O54" s="240"/>
      <c r="P54" s="254">
        <f t="shared" si="2"/>
        <v>23.649383329708908</v>
      </c>
      <c r="Q54" s="254">
        <f t="shared" si="3"/>
        <v>0.54987728727204943</v>
      </c>
      <c r="R54" s="254">
        <f t="shared" si="4"/>
        <v>75.800739383019049</v>
      </c>
      <c r="S54" s="240"/>
      <c r="T54" s="241"/>
      <c r="U54" s="241"/>
    </row>
    <row r="55" spans="1:21" x14ac:dyDescent="0.25">
      <c r="A55" s="303">
        <v>2015</v>
      </c>
      <c r="B55" s="304">
        <f t="shared" si="14"/>
        <v>65423</v>
      </c>
      <c r="C55" s="305">
        <f t="shared" si="14"/>
        <v>14440</v>
      </c>
      <c r="D55" s="306">
        <v>15299</v>
      </c>
      <c r="E55" s="306">
        <v>2131</v>
      </c>
      <c r="F55" s="306">
        <v>354</v>
      </c>
      <c r="G55" s="306">
        <v>43</v>
      </c>
      <c r="H55" s="306">
        <v>49770</v>
      </c>
      <c r="I55" s="307">
        <v>12266</v>
      </c>
      <c r="J55" s="240"/>
      <c r="K55" s="253">
        <f t="shared" si="15"/>
        <v>22.071748467664275</v>
      </c>
      <c r="L55" s="253">
        <f t="shared" si="16"/>
        <v>13.888711429119018</v>
      </c>
      <c r="M55" s="253">
        <f t="shared" si="17"/>
        <v>24.645368696001608</v>
      </c>
      <c r="N55" s="240"/>
      <c r="O55" s="240"/>
      <c r="P55" s="254">
        <f>D57/B57*100</f>
        <v>23.751777827681714</v>
      </c>
      <c r="Q55" s="254">
        <f>F57/B57*100</f>
        <v>0.55992214986151667</v>
      </c>
      <c r="R55" s="254">
        <f>H57/B57*100</f>
        <v>75.688300022456772</v>
      </c>
      <c r="S55" s="240"/>
      <c r="T55" s="241"/>
      <c r="U55" s="241"/>
    </row>
    <row r="56" spans="1:21" x14ac:dyDescent="0.25">
      <c r="A56" s="303">
        <v>2016</v>
      </c>
      <c r="B56" s="304">
        <f t="shared" si="14"/>
        <v>65300</v>
      </c>
      <c r="C56" s="305">
        <f t="shared" si="14"/>
        <v>14733</v>
      </c>
      <c r="D56" s="306">
        <v>15268</v>
      </c>
      <c r="E56" s="306">
        <v>2223</v>
      </c>
      <c r="F56" s="306">
        <v>370</v>
      </c>
      <c r="G56" s="306">
        <v>47</v>
      </c>
      <c r="H56" s="306">
        <v>49662</v>
      </c>
      <c r="I56" s="307">
        <v>12463</v>
      </c>
      <c r="J56" s="240"/>
      <c r="K56" s="253">
        <f t="shared" si="15"/>
        <v>22.562021439509955</v>
      </c>
      <c r="L56" s="253">
        <f t="shared" si="16"/>
        <v>14.515922752270111</v>
      </c>
      <c r="M56" s="253">
        <f t="shared" si="17"/>
        <v>25.095646570818737</v>
      </c>
      <c r="N56" s="240"/>
      <c r="O56" s="240"/>
      <c r="P56" s="254"/>
      <c r="Q56" s="254"/>
      <c r="R56" s="254"/>
      <c r="S56" s="240"/>
      <c r="T56" s="241"/>
      <c r="U56" s="241"/>
    </row>
    <row r="57" spans="1:21" x14ac:dyDescent="0.25">
      <c r="A57" s="303">
        <v>2017</v>
      </c>
      <c r="B57" s="304">
        <f t="shared" si="14"/>
        <v>66795</v>
      </c>
      <c r="C57" s="305">
        <f t="shared" si="14"/>
        <v>15323</v>
      </c>
      <c r="D57" s="306">
        <v>15865</v>
      </c>
      <c r="E57" s="306">
        <v>2376</v>
      </c>
      <c r="F57" s="306">
        <v>374</v>
      </c>
      <c r="G57" s="306">
        <v>50</v>
      </c>
      <c r="H57" s="306">
        <v>50556</v>
      </c>
      <c r="I57" s="307">
        <v>12897</v>
      </c>
      <c r="J57" s="240"/>
      <c r="K57" s="253">
        <f t="shared" si="15"/>
        <v>22.940339845796842</v>
      </c>
      <c r="L57" s="253">
        <f t="shared" si="16"/>
        <v>14.939343555637663</v>
      </c>
      <c r="M57" s="253">
        <f t="shared" si="17"/>
        <v>25.510325183954425</v>
      </c>
      <c r="N57" s="240"/>
      <c r="O57" s="240"/>
      <c r="S57" s="240"/>
      <c r="T57" s="241"/>
      <c r="U57" s="241"/>
    </row>
    <row r="58" spans="1:21" x14ac:dyDescent="0.25">
      <c r="A58" s="303">
        <v>2018</v>
      </c>
      <c r="B58" s="304">
        <f t="shared" ref="B58" si="18">SUM(D58,F58,H58)</f>
        <v>66863</v>
      </c>
      <c r="C58" s="305">
        <f t="shared" ref="C58" si="19">SUM(E58,G58,I58)</f>
        <v>15656</v>
      </c>
      <c r="D58" s="306">
        <v>16262</v>
      </c>
      <c r="E58" s="306">
        <v>2567</v>
      </c>
      <c r="F58" s="306">
        <v>379</v>
      </c>
      <c r="G58" s="306">
        <v>55</v>
      </c>
      <c r="H58" s="306">
        <v>50222</v>
      </c>
      <c r="I58" s="307">
        <v>13034</v>
      </c>
      <c r="J58" s="240"/>
      <c r="K58" s="253">
        <f t="shared" si="15"/>
        <v>23.415042699250709</v>
      </c>
      <c r="L58" s="253">
        <f t="shared" si="16"/>
        <v>15.756264647557238</v>
      </c>
      <c r="M58" s="253">
        <f t="shared" si="17"/>
        <v>25.952769702520804</v>
      </c>
      <c r="N58" s="240"/>
      <c r="O58" s="240"/>
      <c r="S58" s="240"/>
      <c r="T58" s="241"/>
      <c r="U58" s="241"/>
    </row>
    <row r="59" spans="1:21" x14ac:dyDescent="0.25">
      <c r="A59" s="303">
        <v>2019</v>
      </c>
      <c r="B59" s="304">
        <f t="shared" ref="B59" si="20">SUM(D59,F59,H59)</f>
        <v>65909</v>
      </c>
      <c r="C59" s="305">
        <f t="shared" ref="C59" si="21">SUM(E59,G59,I59)</f>
        <v>15751</v>
      </c>
      <c r="D59" s="306">
        <v>16350</v>
      </c>
      <c r="E59" s="306">
        <v>2696</v>
      </c>
      <c r="F59" s="306">
        <v>369</v>
      </c>
      <c r="G59" s="306">
        <v>55</v>
      </c>
      <c r="H59" s="306">
        <v>49190</v>
      </c>
      <c r="I59" s="307">
        <v>13000</v>
      </c>
      <c r="J59" s="240"/>
      <c r="K59" s="253">
        <f t="shared" si="15"/>
        <v>23.898101928416455</v>
      </c>
      <c r="L59" s="253">
        <f t="shared" si="16"/>
        <v>16.454333393145522</v>
      </c>
      <c r="M59" s="253">
        <f t="shared" si="17"/>
        <v>26.428135799959339</v>
      </c>
      <c r="N59" s="240"/>
      <c r="O59" s="240"/>
      <c r="S59" s="240"/>
      <c r="T59" s="241"/>
      <c r="U59" s="241"/>
    </row>
    <row r="60" spans="1:21" ht="14.25" thickBot="1" x14ac:dyDescent="0.3">
      <c r="A60" s="303">
        <v>2020</v>
      </c>
      <c r="B60" s="304">
        <f t="shared" ref="B60" si="22">SUM(D60,F60,H60)</f>
        <v>66054</v>
      </c>
      <c r="C60" s="305">
        <f t="shared" ref="C60" si="23">SUM(E60,G60,I60)</f>
        <v>16288</v>
      </c>
      <c r="D60" s="306">
        <v>16647</v>
      </c>
      <c r="E60" s="306">
        <v>2907</v>
      </c>
      <c r="F60" s="306">
        <v>378</v>
      </c>
      <c r="G60" s="306">
        <v>56</v>
      </c>
      <c r="H60" s="306">
        <v>49029</v>
      </c>
      <c r="I60" s="307">
        <v>13325</v>
      </c>
      <c r="J60" s="240"/>
      <c r="K60" s="253">
        <f t="shared" ref="K60" si="24">C60/B60*100</f>
        <v>24.658612650255851</v>
      </c>
      <c r="L60" s="253">
        <f t="shared" ref="L60" si="25">(E60+G60)/(D60+F60)*100</f>
        <v>17.40381791483113</v>
      </c>
      <c r="M60" s="253">
        <f t="shared" ref="M60" si="26">I60/H60*100</f>
        <v>27.177792734911993</v>
      </c>
      <c r="N60" s="240"/>
      <c r="O60" s="240"/>
      <c r="S60" s="240"/>
      <c r="T60" s="241"/>
      <c r="U60" s="241"/>
    </row>
    <row r="61" spans="1:21" x14ac:dyDescent="0.25">
      <c r="A61" s="516">
        <v>2021</v>
      </c>
      <c r="B61" s="513">
        <f t="shared" ref="B61" si="27">SUM(D61,F61,H61)</f>
        <v>67473</v>
      </c>
      <c r="C61" s="510">
        <f t="shared" ref="C61" si="28">SUM(E61,G61,I61)</f>
        <v>17240</v>
      </c>
      <c r="D61" s="511">
        <v>16890</v>
      </c>
      <c r="E61" s="511">
        <v>3100</v>
      </c>
      <c r="F61" s="511">
        <v>388</v>
      </c>
      <c r="G61" s="511">
        <v>58</v>
      </c>
      <c r="H61" s="511">
        <v>50195</v>
      </c>
      <c r="I61" s="512">
        <v>14082</v>
      </c>
      <c r="J61" s="240"/>
      <c r="K61" s="253">
        <f t="shared" ref="K61" si="29">C61/B61*100</f>
        <v>25.550961125190817</v>
      </c>
      <c r="L61" s="253">
        <f t="shared" ref="L61" si="30">(E61+G61)/(D61+F61)*100</f>
        <v>18.277578423428636</v>
      </c>
      <c r="M61" s="253">
        <f t="shared" ref="M61" si="31">I61/H61*100</f>
        <v>28.054587110269946</v>
      </c>
      <c r="N61" s="240"/>
      <c r="O61" s="240"/>
      <c r="S61" s="240"/>
      <c r="T61" s="241"/>
      <c r="U61" s="241"/>
    </row>
    <row r="62" spans="1:21" x14ac:dyDescent="0.25">
      <c r="A62" s="314">
        <v>2022</v>
      </c>
      <c r="B62" s="514">
        <f t="shared" ref="B62" si="32">SUM(D62,F62,H62)</f>
        <v>66730</v>
      </c>
      <c r="C62" s="291">
        <f t="shared" ref="C62" si="33">SUM(E62,G62,I62)</f>
        <v>17459</v>
      </c>
      <c r="D62" s="302">
        <v>17021</v>
      </c>
      <c r="E62" s="302">
        <v>3254</v>
      </c>
      <c r="F62" s="302">
        <v>390</v>
      </c>
      <c r="G62" s="302">
        <v>68</v>
      </c>
      <c r="H62" s="302">
        <v>49319</v>
      </c>
      <c r="I62" s="294">
        <v>14137</v>
      </c>
      <c r="J62" s="240"/>
      <c r="K62" s="253">
        <f t="shared" ref="K62" si="34">C62/B62*100</f>
        <v>26.163644537689194</v>
      </c>
      <c r="L62" s="253">
        <f t="shared" ref="L62" si="35">(E62+G62)/(D62+F62)*100</f>
        <v>19.07989202228476</v>
      </c>
      <c r="M62" s="253">
        <f t="shared" ref="M62" si="36">I62/H62*100</f>
        <v>28.664409254040024</v>
      </c>
      <c r="N62" s="240"/>
      <c r="O62" s="240"/>
      <c r="S62" s="240"/>
      <c r="T62" s="241"/>
      <c r="U62" s="241"/>
    </row>
    <row r="63" spans="1:21" x14ac:dyDescent="0.25">
      <c r="A63" s="314">
        <v>2023</v>
      </c>
      <c r="B63" s="514">
        <f t="shared" ref="B63" si="37">SUM(D63,F63,H63)</f>
        <v>65939</v>
      </c>
      <c r="C63" s="291">
        <f t="shared" ref="C63" si="38">SUM(E63,G63,I63)</f>
        <v>17748</v>
      </c>
      <c r="D63" s="302">
        <v>17121</v>
      </c>
      <c r="E63" s="302">
        <v>3459</v>
      </c>
      <c r="F63" s="302">
        <v>393</v>
      </c>
      <c r="G63" s="302">
        <v>75</v>
      </c>
      <c r="H63" s="302">
        <v>48425</v>
      </c>
      <c r="I63" s="294">
        <v>14214</v>
      </c>
      <c r="J63" s="240"/>
      <c r="K63" s="253">
        <f t="shared" ref="K63" si="39">C63/B63*100</f>
        <v>26.915785802029145</v>
      </c>
      <c r="L63" s="253">
        <f t="shared" ref="L63" si="40">(E63+G63)/(D63+F63)*100</f>
        <v>20.178143199725934</v>
      </c>
      <c r="M63" s="253">
        <f t="shared" ref="M63" si="41">I63/H63*100</f>
        <v>29.352607124419205</v>
      </c>
      <c r="N63" s="240"/>
      <c r="O63" s="240"/>
      <c r="S63" s="240"/>
      <c r="T63" s="241"/>
      <c r="U63" s="241"/>
    </row>
    <row r="64" spans="1:21" s="268" customFormat="1" ht="14.25" thickBot="1" x14ac:dyDescent="0.3">
      <c r="A64" s="308">
        <v>2024</v>
      </c>
      <c r="B64" s="515">
        <v>65384</v>
      </c>
      <c r="C64" s="297">
        <v>18078</v>
      </c>
      <c r="D64" s="309">
        <v>17498</v>
      </c>
      <c r="E64" s="309">
        <v>3656</v>
      </c>
      <c r="F64" s="309">
        <v>405</v>
      </c>
      <c r="G64" s="309">
        <v>86</v>
      </c>
      <c r="H64" s="309">
        <v>47481</v>
      </c>
      <c r="I64" s="300">
        <v>14336</v>
      </c>
      <c r="J64" s="242"/>
      <c r="K64" s="253">
        <f t="shared" ref="K64" si="42">C64/B64*100</f>
        <v>27.648966107916312</v>
      </c>
      <c r="L64" s="253">
        <f t="shared" ref="L64" si="43">(E64+G64)/(D64+F64)*100</f>
        <v>20.90152488409764</v>
      </c>
      <c r="M64" s="253">
        <f t="shared" ref="M64" si="44">I64/H64*100</f>
        <v>30.193129883532361</v>
      </c>
      <c r="N64" s="242"/>
      <c r="O64" s="242"/>
      <c r="P64" s="242"/>
      <c r="Q64" s="242"/>
      <c r="R64" s="242"/>
      <c r="S64" s="242"/>
      <c r="T64" s="687"/>
      <c r="U64" s="687"/>
    </row>
    <row r="65" spans="1:22" s="268" customFormat="1" x14ac:dyDescent="0.25">
      <c r="A65" s="507"/>
      <c r="B65" s="508"/>
      <c r="C65" s="508"/>
      <c r="D65" s="509"/>
      <c r="E65" s="509"/>
      <c r="F65" s="509"/>
      <c r="G65" s="509"/>
      <c r="H65" s="509"/>
      <c r="I65" s="509"/>
      <c r="J65" s="267"/>
      <c r="K65" s="253"/>
      <c r="L65" s="253"/>
      <c r="M65" s="253"/>
      <c r="N65" s="267"/>
      <c r="P65" s="242"/>
      <c r="Q65" s="242"/>
      <c r="R65" s="242"/>
    </row>
    <row r="66" spans="1:22" x14ac:dyDescent="0.3">
      <c r="A66" s="310" t="s">
        <v>98</v>
      </c>
      <c r="B66" s="239"/>
      <c r="C66" s="239"/>
      <c r="D66" s="311"/>
      <c r="E66" s="311"/>
      <c r="F66" s="311"/>
      <c r="G66" s="311"/>
      <c r="H66" s="312"/>
    </row>
    <row r="67" spans="1:22" x14ac:dyDescent="0.3">
      <c r="A67" s="310" t="s">
        <v>99</v>
      </c>
      <c r="B67" s="239"/>
      <c r="C67" s="239"/>
      <c r="D67" s="311"/>
      <c r="E67" s="311"/>
      <c r="F67" s="311"/>
      <c r="G67" s="311"/>
      <c r="H67" s="312"/>
    </row>
    <row r="68" spans="1:22" x14ac:dyDescent="0.3">
      <c r="A68" s="310" t="s">
        <v>100</v>
      </c>
      <c r="B68" s="239"/>
      <c r="C68" s="239"/>
      <c r="D68" s="311"/>
      <c r="E68" s="311"/>
      <c r="F68" s="311"/>
      <c r="G68" s="311"/>
      <c r="H68" s="312"/>
    </row>
    <row r="69" spans="1:22" x14ac:dyDescent="0.3">
      <c r="A69" s="310" t="s">
        <v>101</v>
      </c>
      <c r="B69" s="239"/>
      <c r="C69" s="239"/>
      <c r="D69" s="311"/>
      <c r="E69" s="311"/>
      <c r="F69" s="311"/>
      <c r="G69" s="311"/>
      <c r="H69" s="312"/>
    </row>
    <row r="70" spans="1:22" s="240" customFormat="1" x14ac:dyDescent="0.3">
      <c r="A70" s="310" t="s">
        <v>161</v>
      </c>
      <c r="B70" s="237"/>
      <c r="C70" s="237"/>
      <c r="D70" s="237"/>
      <c r="E70" s="237"/>
      <c r="F70" s="237"/>
      <c r="G70" s="237"/>
      <c r="H70" s="237"/>
      <c r="I70" s="237"/>
      <c r="J70" s="237"/>
      <c r="K70" s="237"/>
      <c r="L70" s="237"/>
      <c r="M70" s="237"/>
      <c r="N70" s="237"/>
      <c r="O70" s="239"/>
      <c r="P70" s="239"/>
      <c r="Q70" s="239"/>
      <c r="R70" s="239"/>
      <c r="S70" s="239"/>
      <c r="T70" s="239"/>
      <c r="U70" s="239"/>
      <c r="V70" s="239"/>
    </row>
    <row r="71" spans="1:22" x14ac:dyDescent="0.3">
      <c r="A71" s="310" t="s">
        <v>102</v>
      </c>
      <c r="B71" s="239"/>
      <c r="C71" s="239"/>
      <c r="D71" s="311"/>
      <c r="E71" s="311"/>
      <c r="F71" s="311"/>
      <c r="G71" s="311"/>
    </row>
    <row r="72" spans="1:22" x14ac:dyDescent="0.3">
      <c r="A72" s="313" t="s">
        <v>130</v>
      </c>
    </row>
  </sheetData>
  <mergeCells count="6">
    <mergeCell ref="B2:I2"/>
    <mergeCell ref="A3:A4"/>
    <mergeCell ref="B3:C3"/>
    <mergeCell ref="D3:E3"/>
    <mergeCell ref="F3:G3"/>
    <mergeCell ref="H3:I3"/>
  </mergeCells>
  <phoneticPr fontId="1" type="noConversion"/>
  <pageMargins left="0.7" right="0.7" top="0.75" bottom="0.75" header="0.3" footer="0.3"/>
  <pageSetup paperSize="9" orientation="portrait" r:id="rId1"/>
  <ignoredErrors>
    <ignoredError sqref="A20:A5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7"/>
  <sheetViews>
    <sheetView zoomScale="80" zoomScaleNormal="80" workbookViewId="0">
      <pane xSplit="1" ySplit="5" topLeftCell="B23" activePane="bottomRight" state="frozen"/>
      <selection activeCell="N38" sqref="N38"/>
      <selection pane="topRight" activeCell="N38" sqref="N38"/>
      <selection pane="bottomLeft" activeCell="N38" sqref="N38"/>
      <selection pane="bottomRight"/>
    </sheetView>
  </sheetViews>
  <sheetFormatPr defaultColWidth="9" defaultRowHeight="13.5" x14ac:dyDescent="0.3"/>
  <cols>
    <col min="1" max="1" width="9" style="237"/>
    <col min="2" max="2" width="9.375" style="238" bestFit="1" customWidth="1"/>
    <col min="3" max="3" width="9.125" style="238" bestFit="1" customWidth="1"/>
    <col min="4" max="4" width="9.375" style="238" bestFit="1" customWidth="1"/>
    <col min="5" max="7" width="9.125" style="238" bestFit="1" customWidth="1"/>
    <col min="8" max="8" width="9.375" style="238" bestFit="1" customWidth="1"/>
    <col min="9" max="9" width="9.125" style="238" bestFit="1" customWidth="1"/>
    <col min="10" max="16384" width="9" style="237"/>
  </cols>
  <sheetData>
    <row r="1" spans="1:50" ht="14.25" thickBot="1" x14ac:dyDescent="0.35"/>
    <row r="2" spans="1:50" ht="14.25" thickBot="1" x14ac:dyDescent="0.35">
      <c r="B2" s="606" t="s">
        <v>61</v>
      </c>
      <c r="C2" s="607"/>
      <c r="D2" s="607"/>
      <c r="E2" s="607"/>
      <c r="F2" s="607"/>
      <c r="G2" s="607"/>
      <c r="H2" s="607"/>
      <c r="I2" s="607"/>
      <c r="J2" s="607"/>
      <c r="K2" s="607"/>
      <c r="L2" s="607"/>
      <c r="M2" s="607"/>
      <c r="N2" s="607"/>
      <c r="O2" s="607"/>
      <c r="P2" s="607"/>
      <c r="Q2" s="607"/>
      <c r="R2" s="607"/>
      <c r="S2" s="607"/>
      <c r="T2" s="607"/>
      <c r="U2" s="607"/>
      <c r="V2" s="607"/>
      <c r="W2" s="607"/>
      <c r="X2" s="607"/>
      <c r="Y2" s="607"/>
      <c r="Z2" s="607"/>
      <c r="AA2" s="607"/>
      <c r="AB2" s="607"/>
      <c r="AC2" s="607"/>
      <c r="AD2" s="607"/>
      <c r="AE2" s="607"/>
      <c r="AF2" s="607"/>
      <c r="AG2" s="607"/>
      <c r="AH2" s="607"/>
      <c r="AI2" s="607"/>
      <c r="AJ2" s="607"/>
      <c r="AK2" s="607"/>
      <c r="AL2" s="607"/>
      <c r="AM2" s="607"/>
      <c r="AN2" s="607"/>
      <c r="AO2" s="607"/>
      <c r="AP2" s="607"/>
      <c r="AQ2" s="607"/>
      <c r="AR2" s="607"/>
      <c r="AS2" s="607"/>
      <c r="AT2" s="607"/>
      <c r="AU2" s="607"/>
      <c r="AV2" s="607"/>
      <c r="AW2" s="608"/>
      <c r="AX2" s="241"/>
    </row>
    <row r="3" spans="1:50" x14ac:dyDescent="0.3">
      <c r="A3" s="609" t="s">
        <v>0</v>
      </c>
      <c r="B3" s="612" t="s">
        <v>55</v>
      </c>
      <c r="C3" s="613"/>
      <c r="D3" s="613"/>
      <c r="E3" s="613"/>
      <c r="F3" s="613"/>
      <c r="G3" s="613"/>
      <c r="H3" s="613"/>
      <c r="I3" s="614"/>
      <c r="J3" s="615" t="s">
        <v>56</v>
      </c>
      <c r="K3" s="616"/>
      <c r="L3" s="616"/>
      <c r="M3" s="616"/>
      <c r="N3" s="616"/>
      <c r="O3" s="616"/>
      <c r="P3" s="616"/>
      <c r="Q3" s="616"/>
      <c r="R3" s="616" t="s">
        <v>57</v>
      </c>
      <c r="S3" s="616"/>
      <c r="T3" s="616"/>
      <c r="U3" s="616"/>
      <c r="V3" s="616"/>
      <c r="W3" s="616"/>
      <c r="X3" s="616"/>
      <c r="Y3" s="616"/>
      <c r="Z3" s="616" t="s">
        <v>58</v>
      </c>
      <c r="AA3" s="616"/>
      <c r="AB3" s="616"/>
      <c r="AC3" s="616"/>
      <c r="AD3" s="616"/>
      <c r="AE3" s="616"/>
      <c r="AF3" s="616"/>
      <c r="AG3" s="616"/>
      <c r="AH3" s="616" t="s">
        <v>59</v>
      </c>
      <c r="AI3" s="616"/>
      <c r="AJ3" s="616"/>
      <c r="AK3" s="616"/>
      <c r="AL3" s="616"/>
      <c r="AM3" s="616"/>
      <c r="AN3" s="616"/>
      <c r="AO3" s="616"/>
      <c r="AP3" s="616" t="s">
        <v>60</v>
      </c>
      <c r="AQ3" s="616"/>
      <c r="AR3" s="616"/>
      <c r="AS3" s="616"/>
      <c r="AT3" s="616"/>
      <c r="AU3" s="616"/>
      <c r="AV3" s="616"/>
      <c r="AW3" s="617"/>
    </row>
    <row r="4" spans="1:50" x14ac:dyDescent="0.3">
      <c r="A4" s="610"/>
      <c r="B4" s="618" t="s">
        <v>38</v>
      </c>
      <c r="C4" s="619"/>
      <c r="D4" s="620" t="s">
        <v>1</v>
      </c>
      <c r="E4" s="621"/>
      <c r="F4" s="620" t="s">
        <v>2</v>
      </c>
      <c r="G4" s="621"/>
      <c r="H4" s="620" t="s">
        <v>3</v>
      </c>
      <c r="I4" s="622"/>
      <c r="J4" s="623" t="s">
        <v>38</v>
      </c>
      <c r="K4" s="603"/>
      <c r="L4" s="604" t="s">
        <v>1</v>
      </c>
      <c r="M4" s="604"/>
      <c r="N4" s="604" t="s">
        <v>2</v>
      </c>
      <c r="O4" s="604"/>
      <c r="P4" s="604" t="s">
        <v>3</v>
      </c>
      <c r="Q4" s="604"/>
      <c r="R4" s="603" t="s">
        <v>38</v>
      </c>
      <c r="S4" s="603"/>
      <c r="T4" s="604" t="s">
        <v>1</v>
      </c>
      <c r="U4" s="604"/>
      <c r="V4" s="604" t="s">
        <v>2</v>
      </c>
      <c r="W4" s="604"/>
      <c r="X4" s="604" t="s">
        <v>3</v>
      </c>
      <c r="Y4" s="604"/>
      <c r="Z4" s="603" t="s">
        <v>38</v>
      </c>
      <c r="AA4" s="603"/>
      <c r="AB4" s="604" t="s">
        <v>1</v>
      </c>
      <c r="AC4" s="604"/>
      <c r="AD4" s="604" t="s">
        <v>2</v>
      </c>
      <c r="AE4" s="604"/>
      <c r="AF4" s="604" t="s">
        <v>3</v>
      </c>
      <c r="AG4" s="604"/>
      <c r="AH4" s="603" t="s">
        <v>38</v>
      </c>
      <c r="AI4" s="603"/>
      <c r="AJ4" s="604" t="s">
        <v>1</v>
      </c>
      <c r="AK4" s="604"/>
      <c r="AL4" s="604" t="s">
        <v>2</v>
      </c>
      <c r="AM4" s="604"/>
      <c r="AN4" s="604" t="s">
        <v>3</v>
      </c>
      <c r="AO4" s="604"/>
      <c r="AP4" s="603" t="s">
        <v>38</v>
      </c>
      <c r="AQ4" s="603"/>
      <c r="AR4" s="604" t="s">
        <v>1</v>
      </c>
      <c r="AS4" s="604"/>
      <c r="AT4" s="604" t="s">
        <v>2</v>
      </c>
      <c r="AU4" s="604"/>
      <c r="AV4" s="604" t="s">
        <v>3</v>
      </c>
      <c r="AW4" s="605"/>
    </row>
    <row r="5" spans="1:50" x14ac:dyDescent="0.3">
      <c r="A5" s="611"/>
      <c r="B5" s="315" t="s">
        <v>39</v>
      </c>
      <c r="C5" s="316" t="s">
        <v>40</v>
      </c>
      <c r="D5" s="317" t="s">
        <v>39</v>
      </c>
      <c r="E5" s="317" t="s">
        <v>40</v>
      </c>
      <c r="F5" s="317" t="s">
        <v>39</v>
      </c>
      <c r="G5" s="317" t="s">
        <v>40</v>
      </c>
      <c r="H5" s="317" t="s">
        <v>39</v>
      </c>
      <c r="I5" s="318" t="s">
        <v>40</v>
      </c>
      <c r="J5" s="319" t="s">
        <v>39</v>
      </c>
      <c r="K5" s="244" t="s">
        <v>40</v>
      </c>
      <c r="L5" s="245" t="s">
        <v>39</v>
      </c>
      <c r="M5" s="245" t="s">
        <v>40</v>
      </c>
      <c r="N5" s="245" t="s">
        <v>39</v>
      </c>
      <c r="O5" s="245" t="s">
        <v>40</v>
      </c>
      <c r="P5" s="245" t="s">
        <v>39</v>
      </c>
      <c r="Q5" s="245" t="s">
        <v>40</v>
      </c>
      <c r="R5" s="320" t="s">
        <v>39</v>
      </c>
      <c r="S5" s="244" t="s">
        <v>40</v>
      </c>
      <c r="T5" s="245" t="s">
        <v>39</v>
      </c>
      <c r="U5" s="245" t="s">
        <v>40</v>
      </c>
      <c r="V5" s="245" t="s">
        <v>39</v>
      </c>
      <c r="W5" s="245" t="s">
        <v>40</v>
      </c>
      <c r="X5" s="245" t="s">
        <v>39</v>
      </c>
      <c r="Y5" s="245" t="s">
        <v>40</v>
      </c>
      <c r="Z5" s="320" t="s">
        <v>39</v>
      </c>
      <c r="AA5" s="244" t="s">
        <v>40</v>
      </c>
      <c r="AB5" s="245" t="s">
        <v>39</v>
      </c>
      <c r="AC5" s="245" t="s">
        <v>40</v>
      </c>
      <c r="AD5" s="245" t="s">
        <v>39</v>
      </c>
      <c r="AE5" s="245" t="s">
        <v>40</v>
      </c>
      <c r="AF5" s="245" t="s">
        <v>39</v>
      </c>
      <c r="AG5" s="245" t="s">
        <v>40</v>
      </c>
      <c r="AH5" s="320" t="s">
        <v>39</v>
      </c>
      <c r="AI5" s="244" t="s">
        <v>40</v>
      </c>
      <c r="AJ5" s="245" t="s">
        <v>39</v>
      </c>
      <c r="AK5" s="245" t="s">
        <v>40</v>
      </c>
      <c r="AL5" s="245" t="s">
        <v>39</v>
      </c>
      <c r="AM5" s="245" t="s">
        <v>40</v>
      </c>
      <c r="AN5" s="245" t="s">
        <v>39</v>
      </c>
      <c r="AO5" s="245" t="s">
        <v>40</v>
      </c>
      <c r="AP5" s="320" t="s">
        <v>39</v>
      </c>
      <c r="AQ5" s="244" t="s">
        <v>40</v>
      </c>
      <c r="AR5" s="245" t="s">
        <v>39</v>
      </c>
      <c r="AS5" s="245" t="s">
        <v>40</v>
      </c>
      <c r="AT5" s="245" t="s">
        <v>39</v>
      </c>
      <c r="AU5" s="245" t="s">
        <v>40</v>
      </c>
      <c r="AV5" s="245" t="s">
        <v>39</v>
      </c>
      <c r="AW5" s="246" t="s">
        <v>40</v>
      </c>
    </row>
    <row r="6" spans="1:50" s="268" customFormat="1" x14ac:dyDescent="0.25">
      <c r="A6" s="248">
        <v>1965</v>
      </c>
      <c r="B6" s="321">
        <f>J6+R6+Z6+AH6+AP6</f>
        <v>4544</v>
      </c>
      <c r="C6" s="250">
        <f t="shared" ref="C6:C20" si="0">K6+S6+AA6+AI6+AQ6</f>
        <v>416</v>
      </c>
      <c r="D6" s="250">
        <f t="shared" ref="D6:D20" si="1">L6+T6+AB6+AJ6+AR6</f>
        <v>1622</v>
      </c>
      <c r="E6" s="250">
        <f t="shared" ref="E6:E20" si="2">M6+U6+AC6+AK6+AS6</f>
        <v>41</v>
      </c>
      <c r="F6" s="250">
        <f t="shared" ref="F6:F20" si="3">N6+V6+AD6+AL6+AT6</f>
        <v>95</v>
      </c>
      <c r="G6" s="250">
        <f t="shared" ref="G6:G20" si="4">O6+W6+AE6+AM6+AU6</f>
        <v>5</v>
      </c>
      <c r="H6" s="250">
        <f t="shared" ref="H6:H20" si="5">P6+X6+AF6+AN6+AV6</f>
        <v>2827</v>
      </c>
      <c r="I6" s="322">
        <f t="shared" ref="I6:I20" si="6">Q6+Y6+AG6+AO6+AW6</f>
        <v>370</v>
      </c>
      <c r="J6" s="323">
        <v>163</v>
      </c>
      <c r="K6" s="251">
        <v>13</v>
      </c>
      <c r="L6" s="251">
        <v>31</v>
      </c>
      <c r="M6" s="251">
        <v>0</v>
      </c>
      <c r="N6" s="251">
        <v>2</v>
      </c>
      <c r="O6" s="251">
        <v>0</v>
      </c>
      <c r="P6" s="251">
        <v>130</v>
      </c>
      <c r="Q6" s="324">
        <v>13</v>
      </c>
      <c r="R6" s="325">
        <v>1377</v>
      </c>
      <c r="S6" s="251">
        <v>77</v>
      </c>
      <c r="T6" s="251">
        <v>467</v>
      </c>
      <c r="U6" s="251">
        <v>8</v>
      </c>
      <c r="V6" s="251">
        <v>20</v>
      </c>
      <c r="W6" s="251">
        <v>0</v>
      </c>
      <c r="X6" s="251">
        <v>890</v>
      </c>
      <c r="Y6" s="324">
        <v>69</v>
      </c>
      <c r="Z6" s="325">
        <v>891</v>
      </c>
      <c r="AA6" s="251">
        <v>68</v>
      </c>
      <c r="AB6" s="251">
        <v>308</v>
      </c>
      <c r="AC6" s="251">
        <v>2</v>
      </c>
      <c r="AD6" s="251">
        <v>16</v>
      </c>
      <c r="AE6" s="251">
        <v>1</v>
      </c>
      <c r="AF6" s="251">
        <v>567</v>
      </c>
      <c r="AG6" s="324">
        <v>65</v>
      </c>
      <c r="AH6" s="325">
        <v>1214</v>
      </c>
      <c r="AI6" s="251">
        <v>131</v>
      </c>
      <c r="AJ6" s="251">
        <v>531</v>
      </c>
      <c r="AK6" s="251">
        <v>18</v>
      </c>
      <c r="AL6" s="251">
        <v>28</v>
      </c>
      <c r="AM6" s="251">
        <v>2</v>
      </c>
      <c r="AN6" s="251">
        <v>655</v>
      </c>
      <c r="AO6" s="324">
        <v>111</v>
      </c>
      <c r="AP6" s="325">
        <v>899</v>
      </c>
      <c r="AQ6" s="251">
        <v>127</v>
      </c>
      <c r="AR6" s="251">
        <v>285</v>
      </c>
      <c r="AS6" s="251">
        <v>13</v>
      </c>
      <c r="AT6" s="251">
        <v>29</v>
      </c>
      <c r="AU6" s="251">
        <v>2</v>
      </c>
      <c r="AV6" s="251">
        <v>585</v>
      </c>
      <c r="AW6" s="252">
        <v>112</v>
      </c>
    </row>
    <row r="7" spans="1:50" s="268" customFormat="1" x14ac:dyDescent="0.25">
      <c r="A7" s="248">
        <v>1966</v>
      </c>
      <c r="B7" s="321">
        <f t="shared" ref="B7:B20" si="7">J7+R7+Z7+AH7+AP7</f>
        <v>5010</v>
      </c>
      <c r="C7" s="250">
        <f t="shared" si="0"/>
        <v>466</v>
      </c>
      <c r="D7" s="250">
        <f t="shared" si="1"/>
        <v>1757</v>
      </c>
      <c r="E7" s="250">
        <f t="shared" si="2"/>
        <v>51</v>
      </c>
      <c r="F7" s="250">
        <f t="shared" si="3"/>
        <v>103</v>
      </c>
      <c r="G7" s="250">
        <f t="shared" si="4"/>
        <v>6</v>
      </c>
      <c r="H7" s="250">
        <f t="shared" si="5"/>
        <v>3150</v>
      </c>
      <c r="I7" s="322">
        <f t="shared" si="6"/>
        <v>409</v>
      </c>
      <c r="J7" s="323">
        <v>174</v>
      </c>
      <c r="K7" s="251">
        <v>15</v>
      </c>
      <c r="L7" s="251">
        <v>39</v>
      </c>
      <c r="M7" s="251">
        <v>0</v>
      </c>
      <c r="N7" s="251">
        <v>2</v>
      </c>
      <c r="O7" s="251">
        <v>0</v>
      </c>
      <c r="P7" s="251">
        <v>133</v>
      </c>
      <c r="Q7" s="324">
        <v>15</v>
      </c>
      <c r="R7" s="325">
        <v>1570</v>
      </c>
      <c r="S7" s="251">
        <v>79</v>
      </c>
      <c r="T7" s="251">
        <v>572</v>
      </c>
      <c r="U7" s="251">
        <v>8</v>
      </c>
      <c r="V7" s="251">
        <v>23</v>
      </c>
      <c r="W7" s="251">
        <v>0</v>
      </c>
      <c r="X7" s="251">
        <v>975</v>
      </c>
      <c r="Y7" s="324">
        <v>71</v>
      </c>
      <c r="Z7" s="325">
        <v>866</v>
      </c>
      <c r="AA7" s="251">
        <v>86</v>
      </c>
      <c r="AB7" s="251">
        <v>249</v>
      </c>
      <c r="AC7" s="251">
        <v>3</v>
      </c>
      <c r="AD7" s="251">
        <v>20</v>
      </c>
      <c r="AE7" s="251">
        <v>2</v>
      </c>
      <c r="AF7" s="251">
        <v>597</v>
      </c>
      <c r="AG7" s="324">
        <v>81</v>
      </c>
      <c r="AH7" s="325">
        <v>1400</v>
      </c>
      <c r="AI7" s="251">
        <v>139</v>
      </c>
      <c r="AJ7" s="251">
        <v>595</v>
      </c>
      <c r="AK7" s="251">
        <v>20</v>
      </c>
      <c r="AL7" s="251">
        <v>32</v>
      </c>
      <c r="AM7" s="251">
        <v>2</v>
      </c>
      <c r="AN7" s="251">
        <v>773</v>
      </c>
      <c r="AO7" s="324">
        <v>117</v>
      </c>
      <c r="AP7" s="325">
        <v>1000</v>
      </c>
      <c r="AQ7" s="251">
        <v>147</v>
      </c>
      <c r="AR7" s="251">
        <v>302</v>
      </c>
      <c r="AS7" s="251">
        <v>20</v>
      </c>
      <c r="AT7" s="251">
        <v>26</v>
      </c>
      <c r="AU7" s="251">
        <v>2</v>
      </c>
      <c r="AV7" s="251">
        <v>672</v>
      </c>
      <c r="AW7" s="252">
        <v>125</v>
      </c>
    </row>
    <row r="8" spans="1:50" s="268" customFormat="1" x14ac:dyDescent="0.25">
      <c r="A8" s="248">
        <v>1967</v>
      </c>
      <c r="B8" s="321">
        <f t="shared" si="7"/>
        <v>5210</v>
      </c>
      <c r="C8" s="250">
        <f t="shared" si="0"/>
        <v>499</v>
      </c>
      <c r="D8" s="250">
        <f t="shared" si="1"/>
        <v>1827</v>
      </c>
      <c r="E8" s="250">
        <f t="shared" si="2"/>
        <v>54</v>
      </c>
      <c r="F8" s="250">
        <f t="shared" si="3"/>
        <v>115</v>
      </c>
      <c r="G8" s="250">
        <f t="shared" si="4"/>
        <v>6</v>
      </c>
      <c r="H8" s="250">
        <f t="shared" si="5"/>
        <v>3268</v>
      </c>
      <c r="I8" s="322">
        <f t="shared" si="6"/>
        <v>439</v>
      </c>
      <c r="J8" s="323">
        <v>178</v>
      </c>
      <c r="K8" s="251">
        <v>15</v>
      </c>
      <c r="L8" s="251">
        <v>39</v>
      </c>
      <c r="M8" s="251">
        <v>0</v>
      </c>
      <c r="N8" s="251">
        <v>2</v>
      </c>
      <c r="O8" s="251">
        <v>0</v>
      </c>
      <c r="P8" s="251">
        <v>137</v>
      </c>
      <c r="Q8" s="324">
        <v>15</v>
      </c>
      <c r="R8" s="325">
        <v>1742</v>
      </c>
      <c r="S8" s="251">
        <v>89</v>
      </c>
      <c r="T8" s="251">
        <v>585</v>
      </c>
      <c r="U8" s="251">
        <v>8</v>
      </c>
      <c r="V8" s="251">
        <v>33</v>
      </c>
      <c r="W8" s="251">
        <v>0</v>
      </c>
      <c r="X8" s="251">
        <v>1124</v>
      </c>
      <c r="Y8" s="324">
        <v>81</v>
      </c>
      <c r="Z8" s="325">
        <v>884</v>
      </c>
      <c r="AA8" s="251">
        <v>100</v>
      </c>
      <c r="AB8" s="251">
        <v>236</v>
      </c>
      <c r="AC8" s="251">
        <v>3</v>
      </c>
      <c r="AD8" s="251">
        <v>18</v>
      </c>
      <c r="AE8" s="251">
        <v>2</v>
      </c>
      <c r="AF8" s="251">
        <v>630</v>
      </c>
      <c r="AG8" s="324">
        <v>95</v>
      </c>
      <c r="AH8" s="325">
        <v>1434</v>
      </c>
      <c r="AI8" s="251">
        <v>149</v>
      </c>
      <c r="AJ8" s="251">
        <v>633</v>
      </c>
      <c r="AK8" s="251">
        <v>23</v>
      </c>
      <c r="AL8" s="251">
        <v>38</v>
      </c>
      <c r="AM8" s="251">
        <v>4</v>
      </c>
      <c r="AN8" s="251">
        <v>763</v>
      </c>
      <c r="AO8" s="324">
        <v>122</v>
      </c>
      <c r="AP8" s="325">
        <v>972</v>
      </c>
      <c r="AQ8" s="251">
        <v>146</v>
      </c>
      <c r="AR8" s="251">
        <v>334</v>
      </c>
      <c r="AS8" s="251">
        <v>20</v>
      </c>
      <c r="AT8" s="251">
        <v>24</v>
      </c>
      <c r="AU8" s="251">
        <v>0</v>
      </c>
      <c r="AV8" s="251">
        <v>614</v>
      </c>
      <c r="AW8" s="252">
        <v>126</v>
      </c>
    </row>
    <row r="9" spans="1:50" s="268" customFormat="1" x14ac:dyDescent="0.25">
      <c r="A9" s="248">
        <v>1968</v>
      </c>
      <c r="B9" s="321">
        <f t="shared" si="7"/>
        <v>5709</v>
      </c>
      <c r="C9" s="250">
        <f t="shared" si="0"/>
        <v>554</v>
      </c>
      <c r="D9" s="250">
        <f t="shared" si="1"/>
        <v>2066</v>
      </c>
      <c r="E9" s="250">
        <f t="shared" si="2"/>
        <v>61</v>
      </c>
      <c r="F9" s="250">
        <f t="shared" si="3"/>
        <v>62</v>
      </c>
      <c r="G9" s="250">
        <f t="shared" si="4"/>
        <v>1</v>
      </c>
      <c r="H9" s="250">
        <f t="shared" si="5"/>
        <v>3581</v>
      </c>
      <c r="I9" s="322">
        <f t="shared" si="6"/>
        <v>492</v>
      </c>
      <c r="J9" s="323">
        <v>196</v>
      </c>
      <c r="K9" s="251">
        <v>15</v>
      </c>
      <c r="L9" s="251">
        <v>46</v>
      </c>
      <c r="M9" s="251">
        <v>0</v>
      </c>
      <c r="N9" s="251">
        <v>1</v>
      </c>
      <c r="O9" s="251">
        <v>0</v>
      </c>
      <c r="P9" s="251">
        <v>149</v>
      </c>
      <c r="Q9" s="324">
        <v>15</v>
      </c>
      <c r="R9" s="325">
        <v>1845</v>
      </c>
      <c r="S9" s="251">
        <v>102</v>
      </c>
      <c r="T9" s="251">
        <v>624</v>
      </c>
      <c r="U9" s="251">
        <v>9</v>
      </c>
      <c r="V9" s="251">
        <v>21</v>
      </c>
      <c r="W9" s="251">
        <v>0</v>
      </c>
      <c r="X9" s="251">
        <v>1200</v>
      </c>
      <c r="Y9" s="324">
        <v>93</v>
      </c>
      <c r="Z9" s="325">
        <v>967</v>
      </c>
      <c r="AA9" s="251">
        <v>103</v>
      </c>
      <c r="AB9" s="251">
        <v>259</v>
      </c>
      <c r="AC9" s="251">
        <v>3</v>
      </c>
      <c r="AD9" s="251">
        <v>6</v>
      </c>
      <c r="AE9" s="251">
        <v>0</v>
      </c>
      <c r="AF9" s="251">
        <v>702</v>
      </c>
      <c r="AG9" s="324">
        <v>100</v>
      </c>
      <c r="AH9" s="325">
        <v>1546</v>
      </c>
      <c r="AI9" s="251">
        <v>156</v>
      </c>
      <c r="AJ9" s="251">
        <v>720</v>
      </c>
      <c r="AK9" s="251">
        <v>31</v>
      </c>
      <c r="AL9" s="251">
        <v>14</v>
      </c>
      <c r="AM9" s="251">
        <v>0</v>
      </c>
      <c r="AN9" s="251">
        <v>812</v>
      </c>
      <c r="AO9" s="324">
        <v>125</v>
      </c>
      <c r="AP9" s="325">
        <v>1155</v>
      </c>
      <c r="AQ9" s="251">
        <v>178</v>
      </c>
      <c r="AR9" s="251">
        <v>417</v>
      </c>
      <c r="AS9" s="251">
        <v>18</v>
      </c>
      <c r="AT9" s="251">
        <v>20</v>
      </c>
      <c r="AU9" s="251">
        <v>1</v>
      </c>
      <c r="AV9" s="251">
        <v>718</v>
      </c>
      <c r="AW9" s="252">
        <v>159</v>
      </c>
    </row>
    <row r="10" spans="1:50" s="268" customFormat="1" x14ac:dyDescent="0.25">
      <c r="A10" s="248">
        <v>1969</v>
      </c>
      <c r="B10" s="321">
        <f t="shared" si="7"/>
        <v>6108</v>
      </c>
      <c r="C10" s="250">
        <f t="shared" si="0"/>
        <v>586</v>
      </c>
      <c r="D10" s="250">
        <f t="shared" si="1"/>
        <v>2230</v>
      </c>
      <c r="E10" s="250">
        <f t="shared" si="2"/>
        <v>69</v>
      </c>
      <c r="F10" s="250">
        <f t="shared" si="3"/>
        <v>60</v>
      </c>
      <c r="G10" s="250">
        <f t="shared" si="4"/>
        <v>1</v>
      </c>
      <c r="H10" s="250">
        <f t="shared" si="5"/>
        <v>3818</v>
      </c>
      <c r="I10" s="322">
        <f t="shared" si="6"/>
        <v>516</v>
      </c>
      <c r="J10" s="323">
        <v>198</v>
      </c>
      <c r="K10" s="251">
        <v>18</v>
      </c>
      <c r="L10" s="251">
        <v>40</v>
      </c>
      <c r="M10" s="251">
        <v>0</v>
      </c>
      <c r="N10" s="251">
        <v>1</v>
      </c>
      <c r="O10" s="251">
        <v>0</v>
      </c>
      <c r="P10" s="251">
        <v>157</v>
      </c>
      <c r="Q10" s="324">
        <v>18</v>
      </c>
      <c r="R10" s="325">
        <v>2010</v>
      </c>
      <c r="S10" s="251">
        <v>117</v>
      </c>
      <c r="T10" s="251">
        <v>653</v>
      </c>
      <c r="U10" s="251">
        <v>9</v>
      </c>
      <c r="V10" s="251">
        <v>21</v>
      </c>
      <c r="W10" s="251">
        <v>0</v>
      </c>
      <c r="X10" s="251">
        <v>1336</v>
      </c>
      <c r="Y10" s="324">
        <v>108</v>
      </c>
      <c r="Z10" s="325">
        <v>1044</v>
      </c>
      <c r="AA10" s="251">
        <v>104</v>
      </c>
      <c r="AB10" s="251">
        <v>296</v>
      </c>
      <c r="AC10" s="251">
        <v>6</v>
      </c>
      <c r="AD10" s="251">
        <v>5</v>
      </c>
      <c r="AE10" s="251">
        <v>0</v>
      </c>
      <c r="AF10" s="251">
        <v>743</v>
      </c>
      <c r="AG10" s="324">
        <v>98</v>
      </c>
      <c r="AH10" s="325">
        <v>1524</v>
      </c>
      <c r="AI10" s="251">
        <v>159</v>
      </c>
      <c r="AJ10" s="251">
        <v>712</v>
      </c>
      <c r="AK10" s="251">
        <v>28</v>
      </c>
      <c r="AL10" s="251">
        <v>15</v>
      </c>
      <c r="AM10" s="251">
        <v>0</v>
      </c>
      <c r="AN10" s="251">
        <v>797</v>
      </c>
      <c r="AO10" s="324">
        <v>131</v>
      </c>
      <c r="AP10" s="325">
        <v>1332</v>
      </c>
      <c r="AQ10" s="251">
        <v>188</v>
      </c>
      <c r="AR10" s="251">
        <v>529</v>
      </c>
      <c r="AS10" s="251">
        <v>26</v>
      </c>
      <c r="AT10" s="251">
        <v>18</v>
      </c>
      <c r="AU10" s="251">
        <v>1</v>
      </c>
      <c r="AV10" s="251">
        <v>785</v>
      </c>
      <c r="AW10" s="252">
        <v>161</v>
      </c>
    </row>
    <row r="11" spans="1:50" s="268" customFormat="1" ht="14.25" thickBot="1" x14ac:dyDescent="0.3">
      <c r="A11" s="326">
        <v>1970</v>
      </c>
      <c r="B11" s="327">
        <f t="shared" si="7"/>
        <v>6526</v>
      </c>
      <c r="C11" s="259">
        <f t="shared" si="0"/>
        <v>621</v>
      </c>
      <c r="D11" s="259">
        <f t="shared" si="1"/>
        <v>2351</v>
      </c>
      <c r="E11" s="259">
        <f t="shared" si="2"/>
        <v>65</v>
      </c>
      <c r="F11" s="259">
        <f t="shared" si="3"/>
        <v>59</v>
      </c>
      <c r="G11" s="259">
        <f t="shared" si="4"/>
        <v>1</v>
      </c>
      <c r="H11" s="259">
        <f t="shared" si="5"/>
        <v>4116</v>
      </c>
      <c r="I11" s="328">
        <f t="shared" si="6"/>
        <v>555</v>
      </c>
      <c r="J11" s="329">
        <v>241</v>
      </c>
      <c r="K11" s="260">
        <v>21</v>
      </c>
      <c r="L11" s="260">
        <v>67</v>
      </c>
      <c r="M11" s="260">
        <v>1</v>
      </c>
      <c r="N11" s="260">
        <v>1</v>
      </c>
      <c r="O11" s="260">
        <v>0</v>
      </c>
      <c r="P11" s="260">
        <v>173</v>
      </c>
      <c r="Q11" s="330">
        <v>20</v>
      </c>
      <c r="R11" s="331">
        <v>2120</v>
      </c>
      <c r="S11" s="260">
        <v>119</v>
      </c>
      <c r="T11" s="260">
        <v>650</v>
      </c>
      <c r="U11" s="260">
        <v>8</v>
      </c>
      <c r="V11" s="260">
        <v>24</v>
      </c>
      <c r="W11" s="260">
        <v>0</v>
      </c>
      <c r="X11" s="260">
        <v>1446</v>
      </c>
      <c r="Y11" s="330">
        <v>111</v>
      </c>
      <c r="Z11" s="331">
        <v>1130</v>
      </c>
      <c r="AA11" s="260">
        <v>105</v>
      </c>
      <c r="AB11" s="260">
        <v>370</v>
      </c>
      <c r="AC11" s="260">
        <v>11</v>
      </c>
      <c r="AD11" s="260">
        <v>3</v>
      </c>
      <c r="AE11" s="260">
        <v>0</v>
      </c>
      <c r="AF11" s="260">
        <v>757</v>
      </c>
      <c r="AG11" s="330">
        <v>94</v>
      </c>
      <c r="AH11" s="331">
        <v>1573</v>
      </c>
      <c r="AI11" s="260">
        <v>169</v>
      </c>
      <c r="AJ11" s="260">
        <v>687</v>
      </c>
      <c r="AK11" s="260">
        <v>24</v>
      </c>
      <c r="AL11" s="260">
        <v>18</v>
      </c>
      <c r="AM11" s="260">
        <v>0</v>
      </c>
      <c r="AN11" s="260">
        <v>868</v>
      </c>
      <c r="AO11" s="330">
        <v>145</v>
      </c>
      <c r="AP11" s="331">
        <v>1462</v>
      </c>
      <c r="AQ11" s="260">
        <v>207</v>
      </c>
      <c r="AR11" s="260">
        <v>577</v>
      </c>
      <c r="AS11" s="260">
        <v>21</v>
      </c>
      <c r="AT11" s="260">
        <v>13</v>
      </c>
      <c r="AU11" s="260">
        <v>1</v>
      </c>
      <c r="AV11" s="260">
        <v>872</v>
      </c>
      <c r="AW11" s="261">
        <v>185</v>
      </c>
    </row>
    <row r="12" spans="1:50" s="268" customFormat="1" x14ac:dyDescent="0.25">
      <c r="A12" s="248">
        <v>1971</v>
      </c>
      <c r="B12" s="332">
        <f t="shared" si="7"/>
        <v>6914</v>
      </c>
      <c r="C12" s="264">
        <f t="shared" si="0"/>
        <v>689</v>
      </c>
      <c r="D12" s="264">
        <f t="shared" si="1"/>
        <v>2508</v>
      </c>
      <c r="E12" s="264">
        <f t="shared" si="2"/>
        <v>95</v>
      </c>
      <c r="F12" s="264">
        <f t="shared" si="3"/>
        <v>63</v>
      </c>
      <c r="G12" s="264">
        <f t="shared" si="4"/>
        <v>2</v>
      </c>
      <c r="H12" s="264">
        <f t="shared" si="5"/>
        <v>4343</v>
      </c>
      <c r="I12" s="333">
        <f t="shared" si="6"/>
        <v>592</v>
      </c>
      <c r="J12" s="334">
        <v>237</v>
      </c>
      <c r="K12" s="265">
        <v>17</v>
      </c>
      <c r="L12" s="265">
        <v>56</v>
      </c>
      <c r="M12" s="265">
        <v>1</v>
      </c>
      <c r="N12" s="265">
        <v>1</v>
      </c>
      <c r="O12" s="265">
        <v>0</v>
      </c>
      <c r="P12" s="265">
        <v>180</v>
      </c>
      <c r="Q12" s="335">
        <v>16</v>
      </c>
      <c r="R12" s="336">
        <v>2190</v>
      </c>
      <c r="S12" s="265">
        <v>123</v>
      </c>
      <c r="T12" s="265">
        <v>682</v>
      </c>
      <c r="U12" s="265">
        <v>8</v>
      </c>
      <c r="V12" s="265">
        <v>24</v>
      </c>
      <c r="W12" s="265">
        <v>0</v>
      </c>
      <c r="X12" s="265">
        <v>1484</v>
      </c>
      <c r="Y12" s="335">
        <v>115</v>
      </c>
      <c r="Z12" s="336">
        <v>1249</v>
      </c>
      <c r="AA12" s="265">
        <v>106</v>
      </c>
      <c r="AB12" s="265">
        <v>437</v>
      </c>
      <c r="AC12" s="265">
        <v>11</v>
      </c>
      <c r="AD12" s="265">
        <v>3</v>
      </c>
      <c r="AE12" s="265">
        <v>0</v>
      </c>
      <c r="AF12" s="265">
        <v>809</v>
      </c>
      <c r="AG12" s="335">
        <v>95</v>
      </c>
      <c r="AH12" s="336">
        <v>1671</v>
      </c>
      <c r="AI12" s="265">
        <v>190</v>
      </c>
      <c r="AJ12" s="265">
        <v>686</v>
      </c>
      <c r="AK12" s="265">
        <v>35</v>
      </c>
      <c r="AL12" s="265">
        <v>24</v>
      </c>
      <c r="AM12" s="265">
        <v>1</v>
      </c>
      <c r="AN12" s="265">
        <v>961</v>
      </c>
      <c r="AO12" s="335">
        <v>154</v>
      </c>
      <c r="AP12" s="336">
        <v>1567</v>
      </c>
      <c r="AQ12" s="265">
        <v>253</v>
      </c>
      <c r="AR12" s="265">
        <v>647</v>
      </c>
      <c r="AS12" s="265">
        <v>40</v>
      </c>
      <c r="AT12" s="265">
        <v>11</v>
      </c>
      <c r="AU12" s="265">
        <v>1</v>
      </c>
      <c r="AV12" s="265">
        <v>909</v>
      </c>
      <c r="AW12" s="266">
        <v>212</v>
      </c>
    </row>
    <row r="13" spans="1:50" s="268" customFormat="1" x14ac:dyDescent="0.25">
      <c r="A13" s="248">
        <v>1972</v>
      </c>
      <c r="B13" s="321">
        <f t="shared" si="7"/>
        <v>7393</v>
      </c>
      <c r="C13" s="250">
        <f t="shared" si="0"/>
        <v>744</v>
      </c>
      <c r="D13" s="250">
        <f t="shared" si="1"/>
        <v>2636</v>
      </c>
      <c r="E13" s="250">
        <f t="shared" si="2"/>
        <v>117</v>
      </c>
      <c r="F13" s="250">
        <f t="shared" si="3"/>
        <v>66</v>
      </c>
      <c r="G13" s="250">
        <f t="shared" si="4"/>
        <v>2</v>
      </c>
      <c r="H13" s="250">
        <f t="shared" si="5"/>
        <v>4691</v>
      </c>
      <c r="I13" s="322">
        <f t="shared" si="6"/>
        <v>625</v>
      </c>
      <c r="J13" s="323">
        <v>267</v>
      </c>
      <c r="K13" s="251">
        <v>17</v>
      </c>
      <c r="L13" s="251">
        <v>70</v>
      </c>
      <c r="M13" s="251">
        <v>1</v>
      </c>
      <c r="N13" s="251">
        <v>1</v>
      </c>
      <c r="O13" s="251">
        <v>0</v>
      </c>
      <c r="P13" s="251">
        <v>196</v>
      </c>
      <c r="Q13" s="324">
        <v>16</v>
      </c>
      <c r="R13" s="325">
        <v>2422</v>
      </c>
      <c r="S13" s="251">
        <v>139</v>
      </c>
      <c r="T13" s="251">
        <v>753</v>
      </c>
      <c r="U13" s="251">
        <v>16</v>
      </c>
      <c r="V13" s="251">
        <v>24</v>
      </c>
      <c r="W13" s="251">
        <v>0</v>
      </c>
      <c r="X13" s="251">
        <v>1645</v>
      </c>
      <c r="Y13" s="324">
        <v>123</v>
      </c>
      <c r="Z13" s="325">
        <v>1334</v>
      </c>
      <c r="AA13" s="251">
        <v>118</v>
      </c>
      <c r="AB13" s="251">
        <v>503</v>
      </c>
      <c r="AC13" s="251">
        <v>18</v>
      </c>
      <c r="AD13" s="251">
        <v>4</v>
      </c>
      <c r="AE13" s="251">
        <v>0</v>
      </c>
      <c r="AF13" s="251">
        <v>827</v>
      </c>
      <c r="AG13" s="324">
        <v>100</v>
      </c>
      <c r="AH13" s="325">
        <v>1720</v>
      </c>
      <c r="AI13" s="251">
        <v>177</v>
      </c>
      <c r="AJ13" s="251">
        <v>687</v>
      </c>
      <c r="AK13" s="251">
        <v>32</v>
      </c>
      <c r="AL13" s="251">
        <v>32</v>
      </c>
      <c r="AM13" s="251">
        <v>1</v>
      </c>
      <c r="AN13" s="251">
        <v>1001</v>
      </c>
      <c r="AO13" s="324">
        <v>144</v>
      </c>
      <c r="AP13" s="325">
        <v>1650</v>
      </c>
      <c r="AQ13" s="251">
        <v>293</v>
      </c>
      <c r="AR13" s="251">
        <v>623</v>
      </c>
      <c r="AS13" s="251">
        <v>50</v>
      </c>
      <c r="AT13" s="251">
        <v>5</v>
      </c>
      <c r="AU13" s="251">
        <v>1</v>
      </c>
      <c r="AV13" s="251">
        <v>1022</v>
      </c>
      <c r="AW13" s="252">
        <v>242</v>
      </c>
    </row>
    <row r="14" spans="1:50" s="268" customFormat="1" x14ac:dyDescent="0.25">
      <c r="A14" s="248">
        <v>1973</v>
      </c>
      <c r="B14" s="321">
        <f t="shared" si="7"/>
        <v>7704</v>
      </c>
      <c r="C14" s="250">
        <f t="shared" si="0"/>
        <v>783</v>
      </c>
      <c r="D14" s="250">
        <f t="shared" si="1"/>
        <v>2718</v>
      </c>
      <c r="E14" s="250">
        <f t="shared" si="2"/>
        <v>106</v>
      </c>
      <c r="F14" s="250">
        <f t="shared" si="3"/>
        <v>66</v>
      </c>
      <c r="G14" s="250">
        <f t="shared" si="4"/>
        <v>2</v>
      </c>
      <c r="H14" s="250">
        <f t="shared" si="5"/>
        <v>4920</v>
      </c>
      <c r="I14" s="322">
        <f t="shared" si="6"/>
        <v>675</v>
      </c>
      <c r="J14" s="323">
        <v>273</v>
      </c>
      <c r="K14" s="251">
        <v>18</v>
      </c>
      <c r="L14" s="251">
        <v>66</v>
      </c>
      <c r="M14" s="251">
        <v>1</v>
      </c>
      <c r="N14" s="251">
        <v>1</v>
      </c>
      <c r="O14" s="251">
        <v>0</v>
      </c>
      <c r="P14" s="251">
        <v>206</v>
      </c>
      <c r="Q14" s="324">
        <v>17</v>
      </c>
      <c r="R14" s="325">
        <v>2549</v>
      </c>
      <c r="S14" s="251">
        <v>153</v>
      </c>
      <c r="T14" s="251">
        <v>801</v>
      </c>
      <c r="U14" s="251">
        <v>13</v>
      </c>
      <c r="V14" s="251">
        <v>23</v>
      </c>
      <c r="W14" s="251">
        <v>0</v>
      </c>
      <c r="X14" s="251">
        <v>1725</v>
      </c>
      <c r="Y14" s="324">
        <v>140</v>
      </c>
      <c r="Z14" s="325">
        <v>1535</v>
      </c>
      <c r="AA14" s="251">
        <v>125</v>
      </c>
      <c r="AB14" s="251">
        <v>638</v>
      </c>
      <c r="AC14" s="251">
        <v>23</v>
      </c>
      <c r="AD14" s="251">
        <v>11</v>
      </c>
      <c r="AE14" s="251">
        <v>0</v>
      </c>
      <c r="AF14" s="251">
        <v>886</v>
      </c>
      <c r="AG14" s="324">
        <v>102</v>
      </c>
      <c r="AH14" s="325">
        <v>1800</v>
      </c>
      <c r="AI14" s="251">
        <v>199</v>
      </c>
      <c r="AJ14" s="251">
        <v>686</v>
      </c>
      <c r="AK14" s="251">
        <v>30</v>
      </c>
      <c r="AL14" s="251">
        <v>28</v>
      </c>
      <c r="AM14" s="251">
        <v>2</v>
      </c>
      <c r="AN14" s="251">
        <v>1086</v>
      </c>
      <c r="AO14" s="324">
        <v>167</v>
      </c>
      <c r="AP14" s="325">
        <v>1547</v>
      </c>
      <c r="AQ14" s="251">
        <v>288</v>
      </c>
      <c r="AR14" s="251">
        <v>527</v>
      </c>
      <c r="AS14" s="251">
        <v>39</v>
      </c>
      <c r="AT14" s="251">
        <v>3</v>
      </c>
      <c r="AU14" s="251">
        <v>0</v>
      </c>
      <c r="AV14" s="251">
        <v>1017</v>
      </c>
      <c r="AW14" s="252">
        <v>249</v>
      </c>
    </row>
    <row r="15" spans="1:50" s="268" customFormat="1" x14ac:dyDescent="0.25">
      <c r="A15" s="248">
        <v>1974</v>
      </c>
      <c r="B15" s="321">
        <f t="shared" si="7"/>
        <v>7980</v>
      </c>
      <c r="C15" s="250">
        <f t="shared" si="0"/>
        <v>832</v>
      </c>
      <c r="D15" s="250">
        <f t="shared" si="1"/>
        <v>2748</v>
      </c>
      <c r="E15" s="250">
        <f t="shared" si="2"/>
        <v>97</v>
      </c>
      <c r="F15" s="250">
        <f t="shared" si="3"/>
        <v>65</v>
      </c>
      <c r="G15" s="250">
        <f t="shared" si="4"/>
        <v>1</v>
      </c>
      <c r="H15" s="250">
        <f t="shared" si="5"/>
        <v>5167</v>
      </c>
      <c r="I15" s="322">
        <f t="shared" si="6"/>
        <v>734</v>
      </c>
      <c r="J15" s="323">
        <v>293</v>
      </c>
      <c r="K15" s="251">
        <v>20</v>
      </c>
      <c r="L15" s="251">
        <v>63</v>
      </c>
      <c r="M15" s="251">
        <v>1</v>
      </c>
      <c r="N15" s="251">
        <v>1</v>
      </c>
      <c r="O15" s="251">
        <v>0</v>
      </c>
      <c r="P15" s="251">
        <v>229</v>
      </c>
      <c r="Q15" s="324">
        <v>19</v>
      </c>
      <c r="R15" s="325">
        <v>2630</v>
      </c>
      <c r="S15" s="251">
        <v>156</v>
      </c>
      <c r="T15" s="251">
        <v>804</v>
      </c>
      <c r="U15" s="251">
        <v>12</v>
      </c>
      <c r="V15" s="251">
        <v>24</v>
      </c>
      <c r="W15" s="251">
        <v>0</v>
      </c>
      <c r="X15" s="251">
        <v>1802</v>
      </c>
      <c r="Y15" s="324">
        <v>144</v>
      </c>
      <c r="Z15" s="325">
        <v>1581</v>
      </c>
      <c r="AA15" s="251">
        <v>143</v>
      </c>
      <c r="AB15" s="251">
        <v>657</v>
      </c>
      <c r="AC15" s="251">
        <v>24</v>
      </c>
      <c r="AD15" s="251">
        <v>11</v>
      </c>
      <c r="AE15" s="251">
        <v>0</v>
      </c>
      <c r="AF15" s="251">
        <v>913</v>
      </c>
      <c r="AG15" s="324">
        <v>119</v>
      </c>
      <c r="AH15" s="325">
        <v>1992</v>
      </c>
      <c r="AI15" s="251">
        <v>231</v>
      </c>
      <c r="AJ15" s="251">
        <v>752</v>
      </c>
      <c r="AK15" s="251">
        <v>27</v>
      </c>
      <c r="AL15" s="251">
        <v>26</v>
      </c>
      <c r="AM15" s="251">
        <v>1</v>
      </c>
      <c r="AN15" s="251">
        <v>1214</v>
      </c>
      <c r="AO15" s="324">
        <v>203</v>
      </c>
      <c r="AP15" s="325">
        <v>1484</v>
      </c>
      <c r="AQ15" s="251">
        <v>282</v>
      </c>
      <c r="AR15" s="251">
        <v>472</v>
      </c>
      <c r="AS15" s="251">
        <v>33</v>
      </c>
      <c r="AT15" s="251">
        <v>3</v>
      </c>
      <c r="AU15" s="251">
        <v>0</v>
      </c>
      <c r="AV15" s="251">
        <v>1009</v>
      </c>
      <c r="AW15" s="252">
        <v>249</v>
      </c>
    </row>
    <row r="16" spans="1:50" s="268" customFormat="1" x14ac:dyDescent="0.25">
      <c r="A16" s="248">
        <v>1975</v>
      </c>
      <c r="B16" s="321">
        <f t="shared" si="7"/>
        <v>8475</v>
      </c>
      <c r="C16" s="250">
        <f t="shared" si="0"/>
        <v>861</v>
      </c>
      <c r="D16" s="250">
        <f t="shared" si="1"/>
        <v>2998</v>
      </c>
      <c r="E16" s="250">
        <f t="shared" si="2"/>
        <v>107</v>
      </c>
      <c r="F16" s="250">
        <f t="shared" si="3"/>
        <v>68</v>
      </c>
      <c r="G16" s="250">
        <f t="shared" si="4"/>
        <v>1</v>
      </c>
      <c r="H16" s="250">
        <f t="shared" si="5"/>
        <v>5409</v>
      </c>
      <c r="I16" s="322">
        <f t="shared" si="6"/>
        <v>753</v>
      </c>
      <c r="J16" s="323">
        <v>303</v>
      </c>
      <c r="K16" s="251">
        <v>18</v>
      </c>
      <c r="L16" s="251">
        <v>77</v>
      </c>
      <c r="M16" s="251">
        <v>1</v>
      </c>
      <c r="N16" s="251">
        <v>1</v>
      </c>
      <c r="O16" s="251">
        <v>0</v>
      </c>
      <c r="P16" s="251">
        <v>225</v>
      </c>
      <c r="Q16" s="324">
        <v>17</v>
      </c>
      <c r="R16" s="325">
        <v>2705</v>
      </c>
      <c r="S16" s="251">
        <v>165</v>
      </c>
      <c r="T16" s="251">
        <v>834</v>
      </c>
      <c r="U16" s="251">
        <v>9</v>
      </c>
      <c r="V16" s="251">
        <v>22</v>
      </c>
      <c r="W16" s="251">
        <v>0</v>
      </c>
      <c r="X16" s="251">
        <v>1849</v>
      </c>
      <c r="Y16" s="324">
        <v>156</v>
      </c>
      <c r="Z16" s="325">
        <v>1764</v>
      </c>
      <c r="AA16" s="251">
        <v>148</v>
      </c>
      <c r="AB16" s="251">
        <v>728</v>
      </c>
      <c r="AC16" s="251">
        <v>28</v>
      </c>
      <c r="AD16" s="251">
        <v>14</v>
      </c>
      <c r="AE16" s="251">
        <v>0</v>
      </c>
      <c r="AF16" s="251">
        <v>1022</v>
      </c>
      <c r="AG16" s="324">
        <v>120</v>
      </c>
      <c r="AH16" s="325">
        <v>2206</v>
      </c>
      <c r="AI16" s="251">
        <v>256</v>
      </c>
      <c r="AJ16" s="251">
        <v>900</v>
      </c>
      <c r="AK16" s="251">
        <v>33</v>
      </c>
      <c r="AL16" s="251">
        <v>26</v>
      </c>
      <c r="AM16" s="251">
        <v>1</v>
      </c>
      <c r="AN16" s="251">
        <v>1280</v>
      </c>
      <c r="AO16" s="324">
        <v>222</v>
      </c>
      <c r="AP16" s="325">
        <v>1497</v>
      </c>
      <c r="AQ16" s="251">
        <v>274</v>
      </c>
      <c r="AR16" s="251">
        <v>459</v>
      </c>
      <c r="AS16" s="251">
        <v>36</v>
      </c>
      <c r="AT16" s="251">
        <v>5</v>
      </c>
      <c r="AU16" s="251">
        <v>0</v>
      </c>
      <c r="AV16" s="251">
        <v>1033</v>
      </c>
      <c r="AW16" s="252">
        <v>238</v>
      </c>
    </row>
    <row r="17" spans="1:49" s="268" customFormat="1" x14ac:dyDescent="0.25">
      <c r="A17" s="248">
        <v>1976</v>
      </c>
      <c r="B17" s="321">
        <f t="shared" si="7"/>
        <v>8324</v>
      </c>
      <c r="C17" s="250">
        <f t="shared" si="0"/>
        <v>911</v>
      </c>
      <c r="D17" s="250">
        <f t="shared" si="1"/>
        <v>2859</v>
      </c>
      <c r="E17" s="250">
        <f t="shared" si="2"/>
        <v>114</v>
      </c>
      <c r="F17" s="250">
        <f t="shared" si="3"/>
        <v>35</v>
      </c>
      <c r="G17" s="250">
        <f t="shared" si="4"/>
        <v>0</v>
      </c>
      <c r="H17" s="250">
        <f t="shared" si="5"/>
        <v>5430</v>
      </c>
      <c r="I17" s="322">
        <f t="shared" si="6"/>
        <v>797</v>
      </c>
      <c r="J17" s="323">
        <v>308</v>
      </c>
      <c r="K17" s="251">
        <v>18</v>
      </c>
      <c r="L17" s="251">
        <v>74</v>
      </c>
      <c r="M17" s="251">
        <v>1</v>
      </c>
      <c r="N17" s="251">
        <v>1</v>
      </c>
      <c r="O17" s="251">
        <v>0</v>
      </c>
      <c r="P17" s="251">
        <v>233</v>
      </c>
      <c r="Q17" s="324">
        <v>17</v>
      </c>
      <c r="R17" s="325">
        <v>2534</v>
      </c>
      <c r="S17" s="251">
        <v>157</v>
      </c>
      <c r="T17" s="251">
        <v>786</v>
      </c>
      <c r="U17" s="251">
        <v>10</v>
      </c>
      <c r="V17" s="251">
        <v>9</v>
      </c>
      <c r="W17" s="251">
        <v>0</v>
      </c>
      <c r="X17" s="251">
        <v>1739</v>
      </c>
      <c r="Y17" s="324">
        <v>147</v>
      </c>
      <c r="Z17" s="325">
        <v>1713</v>
      </c>
      <c r="AA17" s="251">
        <v>148</v>
      </c>
      <c r="AB17" s="251">
        <v>688</v>
      </c>
      <c r="AC17" s="251">
        <v>23</v>
      </c>
      <c r="AD17" s="251">
        <v>7</v>
      </c>
      <c r="AE17" s="251">
        <v>0</v>
      </c>
      <c r="AF17" s="251">
        <v>1018</v>
      </c>
      <c r="AG17" s="324">
        <v>125</v>
      </c>
      <c r="AH17" s="325">
        <v>2177</v>
      </c>
      <c r="AI17" s="251">
        <v>280</v>
      </c>
      <c r="AJ17" s="251">
        <v>850</v>
      </c>
      <c r="AK17" s="251">
        <v>40</v>
      </c>
      <c r="AL17" s="251">
        <v>13</v>
      </c>
      <c r="AM17" s="251">
        <v>0</v>
      </c>
      <c r="AN17" s="251">
        <v>1314</v>
      </c>
      <c r="AO17" s="324">
        <v>240</v>
      </c>
      <c r="AP17" s="325">
        <v>1592</v>
      </c>
      <c r="AQ17" s="251">
        <v>308</v>
      </c>
      <c r="AR17" s="251">
        <v>461</v>
      </c>
      <c r="AS17" s="251">
        <v>40</v>
      </c>
      <c r="AT17" s="251">
        <v>5</v>
      </c>
      <c r="AU17" s="251">
        <v>0</v>
      </c>
      <c r="AV17" s="251">
        <v>1126</v>
      </c>
      <c r="AW17" s="252">
        <v>268</v>
      </c>
    </row>
    <row r="18" spans="1:49" s="268" customFormat="1" x14ac:dyDescent="0.25">
      <c r="A18" s="248">
        <v>1977</v>
      </c>
      <c r="B18" s="321">
        <f t="shared" si="7"/>
        <v>8962</v>
      </c>
      <c r="C18" s="250">
        <f t="shared" si="0"/>
        <v>948</v>
      </c>
      <c r="D18" s="250">
        <f t="shared" si="1"/>
        <v>3090</v>
      </c>
      <c r="E18" s="250">
        <f t="shared" si="2"/>
        <v>128</v>
      </c>
      <c r="F18" s="250">
        <f t="shared" si="3"/>
        <v>40</v>
      </c>
      <c r="G18" s="250">
        <f t="shared" si="4"/>
        <v>1</v>
      </c>
      <c r="H18" s="250">
        <f t="shared" si="5"/>
        <v>5832</v>
      </c>
      <c r="I18" s="322">
        <f t="shared" si="6"/>
        <v>819</v>
      </c>
      <c r="J18" s="323">
        <v>281</v>
      </c>
      <c r="K18" s="251">
        <v>23</v>
      </c>
      <c r="L18" s="251">
        <v>72</v>
      </c>
      <c r="M18" s="251">
        <v>1</v>
      </c>
      <c r="N18" s="251">
        <v>1</v>
      </c>
      <c r="O18" s="251">
        <v>0</v>
      </c>
      <c r="P18" s="251">
        <v>208</v>
      </c>
      <c r="Q18" s="324">
        <v>22</v>
      </c>
      <c r="R18" s="325">
        <v>2757</v>
      </c>
      <c r="S18" s="251">
        <v>169</v>
      </c>
      <c r="T18" s="251">
        <v>847</v>
      </c>
      <c r="U18" s="251">
        <v>10</v>
      </c>
      <c r="V18" s="251">
        <v>7</v>
      </c>
      <c r="W18" s="251">
        <v>0</v>
      </c>
      <c r="X18" s="251">
        <v>1903</v>
      </c>
      <c r="Y18" s="324">
        <v>159</v>
      </c>
      <c r="Z18" s="325">
        <v>1881</v>
      </c>
      <c r="AA18" s="251">
        <v>156</v>
      </c>
      <c r="AB18" s="251">
        <v>779</v>
      </c>
      <c r="AC18" s="251">
        <v>24</v>
      </c>
      <c r="AD18" s="251">
        <v>7</v>
      </c>
      <c r="AE18" s="251">
        <v>0</v>
      </c>
      <c r="AF18" s="251">
        <v>1095</v>
      </c>
      <c r="AG18" s="324">
        <v>132</v>
      </c>
      <c r="AH18" s="325">
        <v>2296</v>
      </c>
      <c r="AI18" s="251">
        <v>301</v>
      </c>
      <c r="AJ18" s="251">
        <v>916</v>
      </c>
      <c r="AK18" s="251">
        <v>44</v>
      </c>
      <c r="AL18" s="251">
        <v>10</v>
      </c>
      <c r="AM18" s="251">
        <v>0</v>
      </c>
      <c r="AN18" s="251">
        <v>1370</v>
      </c>
      <c r="AO18" s="324">
        <v>257</v>
      </c>
      <c r="AP18" s="325">
        <v>1747</v>
      </c>
      <c r="AQ18" s="251">
        <v>299</v>
      </c>
      <c r="AR18" s="251">
        <v>476</v>
      </c>
      <c r="AS18" s="251">
        <v>49</v>
      </c>
      <c r="AT18" s="251">
        <v>15</v>
      </c>
      <c r="AU18" s="251">
        <v>1</v>
      </c>
      <c r="AV18" s="251">
        <v>1256</v>
      </c>
      <c r="AW18" s="252">
        <v>249</v>
      </c>
    </row>
    <row r="19" spans="1:49" s="268" customFormat="1" x14ac:dyDescent="0.25">
      <c r="A19" s="248">
        <v>1978</v>
      </c>
      <c r="B19" s="321">
        <f t="shared" si="7"/>
        <v>9506</v>
      </c>
      <c r="C19" s="250">
        <f t="shared" si="0"/>
        <v>1062</v>
      </c>
      <c r="D19" s="250">
        <f t="shared" si="1"/>
        <v>3226</v>
      </c>
      <c r="E19" s="250">
        <f t="shared" si="2"/>
        <v>151</v>
      </c>
      <c r="F19" s="250">
        <f t="shared" si="3"/>
        <v>48</v>
      </c>
      <c r="G19" s="250">
        <f t="shared" si="4"/>
        <v>1</v>
      </c>
      <c r="H19" s="250">
        <f t="shared" si="5"/>
        <v>6232</v>
      </c>
      <c r="I19" s="322">
        <f t="shared" si="6"/>
        <v>910</v>
      </c>
      <c r="J19" s="323">
        <v>289</v>
      </c>
      <c r="K19" s="251">
        <v>25</v>
      </c>
      <c r="L19" s="251">
        <v>75</v>
      </c>
      <c r="M19" s="251">
        <v>1</v>
      </c>
      <c r="N19" s="251">
        <v>1</v>
      </c>
      <c r="O19" s="251">
        <v>0</v>
      </c>
      <c r="P19" s="251">
        <v>213</v>
      </c>
      <c r="Q19" s="324">
        <v>24</v>
      </c>
      <c r="R19" s="325">
        <v>2999</v>
      </c>
      <c r="S19" s="251">
        <v>181</v>
      </c>
      <c r="T19" s="251">
        <v>1005</v>
      </c>
      <c r="U19" s="251">
        <v>18</v>
      </c>
      <c r="V19" s="251">
        <v>4</v>
      </c>
      <c r="W19" s="251">
        <v>0</v>
      </c>
      <c r="X19" s="251">
        <v>1990</v>
      </c>
      <c r="Y19" s="324">
        <v>163</v>
      </c>
      <c r="Z19" s="325">
        <v>1910</v>
      </c>
      <c r="AA19" s="251">
        <v>185</v>
      </c>
      <c r="AB19" s="251">
        <v>709</v>
      </c>
      <c r="AC19" s="251">
        <v>19</v>
      </c>
      <c r="AD19" s="251">
        <v>13</v>
      </c>
      <c r="AE19" s="251">
        <v>0</v>
      </c>
      <c r="AF19" s="251">
        <v>1188</v>
      </c>
      <c r="AG19" s="324">
        <v>166</v>
      </c>
      <c r="AH19" s="325">
        <v>2437</v>
      </c>
      <c r="AI19" s="251">
        <v>323</v>
      </c>
      <c r="AJ19" s="251">
        <v>944</v>
      </c>
      <c r="AK19" s="251">
        <v>60</v>
      </c>
      <c r="AL19" s="251">
        <v>14</v>
      </c>
      <c r="AM19" s="251">
        <v>0</v>
      </c>
      <c r="AN19" s="251">
        <v>1479</v>
      </c>
      <c r="AO19" s="324">
        <v>263</v>
      </c>
      <c r="AP19" s="325">
        <v>1871</v>
      </c>
      <c r="AQ19" s="251">
        <v>348</v>
      </c>
      <c r="AR19" s="251">
        <v>493</v>
      </c>
      <c r="AS19" s="251">
        <v>53</v>
      </c>
      <c r="AT19" s="251">
        <v>16</v>
      </c>
      <c r="AU19" s="251">
        <v>1</v>
      </c>
      <c r="AV19" s="251">
        <v>1362</v>
      </c>
      <c r="AW19" s="252">
        <v>294</v>
      </c>
    </row>
    <row r="20" spans="1:49" s="268" customFormat="1" x14ac:dyDescent="0.25">
      <c r="A20" s="248">
        <v>1979</v>
      </c>
      <c r="B20" s="321">
        <f t="shared" si="7"/>
        <v>10658</v>
      </c>
      <c r="C20" s="250">
        <f t="shared" si="0"/>
        <v>1154</v>
      </c>
      <c r="D20" s="250">
        <f t="shared" si="1"/>
        <v>3540</v>
      </c>
      <c r="E20" s="250">
        <f t="shared" si="2"/>
        <v>175</v>
      </c>
      <c r="F20" s="250">
        <f t="shared" si="3"/>
        <v>57</v>
      </c>
      <c r="G20" s="250">
        <f t="shared" si="4"/>
        <v>2</v>
      </c>
      <c r="H20" s="250">
        <f t="shared" si="5"/>
        <v>7061</v>
      </c>
      <c r="I20" s="322">
        <f t="shared" si="6"/>
        <v>977</v>
      </c>
      <c r="J20" s="323">
        <v>304</v>
      </c>
      <c r="K20" s="251">
        <v>24</v>
      </c>
      <c r="L20" s="251">
        <v>78</v>
      </c>
      <c r="M20" s="251">
        <v>1</v>
      </c>
      <c r="N20" s="251">
        <v>1</v>
      </c>
      <c r="O20" s="251">
        <v>0</v>
      </c>
      <c r="P20" s="251">
        <v>225</v>
      </c>
      <c r="Q20" s="324">
        <v>23</v>
      </c>
      <c r="R20" s="325">
        <v>3316</v>
      </c>
      <c r="S20" s="251">
        <v>197</v>
      </c>
      <c r="T20" s="251">
        <v>1137</v>
      </c>
      <c r="U20" s="251">
        <v>24</v>
      </c>
      <c r="V20" s="251">
        <v>4</v>
      </c>
      <c r="W20" s="251">
        <v>0</v>
      </c>
      <c r="X20" s="251">
        <v>2175</v>
      </c>
      <c r="Y20" s="324">
        <v>173</v>
      </c>
      <c r="Z20" s="325">
        <v>2172</v>
      </c>
      <c r="AA20" s="251">
        <v>222</v>
      </c>
      <c r="AB20" s="251">
        <v>801</v>
      </c>
      <c r="AC20" s="251">
        <v>27</v>
      </c>
      <c r="AD20" s="251">
        <v>11</v>
      </c>
      <c r="AE20" s="251">
        <v>0</v>
      </c>
      <c r="AF20" s="251">
        <v>1360</v>
      </c>
      <c r="AG20" s="324">
        <v>195</v>
      </c>
      <c r="AH20" s="325">
        <v>2694</v>
      </c>
      <c r="AI20" s="251">
        <v>341</v>
      </c>
      <c r="AJ20" s="251">
        <v>956</v>
      </c>
      <c r="AK20" s="251">
        <v>64</v>
      </c>
      <c r="AL20" s="251">
        <v>22</v>
      </c>
      <c r="AM20" s="251">
        <v>0</v>
      </c>
      <c r="AN20" s="251">
        <v>1716</v>
      </c>
      <c r="AO20" s="324">
        <v>277</v>
      </c>
      <c r="AP20" s="325">
        <v>2172</v>
      </c>
      <c r="AQ20" s="251">
        <v>370</v>
      </c>
      <c r="AR20" s="251">
        <v>568</v>
      </c>
      <c r="AS20" s="251">
        <v>59</v>
      </c>
      <c r="AT20" s="251">
        <v>19</v>
      </c>
      <c r="AU20" s="251">
        <v>2</v>
      </c>
      <c r="AV20" s="251">
        <v>1585</v>
      </c>
      <c r="AW20" s="252">
        <v>309</v>
      </c>
    </row>
    <row r="21" spans="1:49" ht="14.25" thickBot="1" x14ac:dyDescent="0.3">
      <c r="A21" s="257" t="s">
        <v>4</v>
      </c>
      <c r="B21" s="337">
        <f t="shared" ref="B21:B55" si="8">J21+R21+Z21+AH21+AP21</f>
        <v>11796</v>
      </c>
      <c r="C21" s="259">
        <f t="shared" ref="C21:C55" si="9">K21+S21+AA21+AI21+AQ21</f>
        <v>1284</v>
      </c>
      <c r="D21" s="259">
        <f t="shared" ref="D21:D55" si="10">L21+T21+AB21+AJ21+AR21</f>
        <v>3934</v>
      </c>
      <c r="E21" s="259">
        <f t="shared" ref="E21:E55" si="11">M21+U21+AC21+AK21+AS21</f>
        <v>210</v>
      </c>
      <c r="F21" s="259">
        <f t="shared" ref="F21:F55" si="12">N21+V21+AD21+AL21+AT21</f>
        <v>66</v>
      </c>
      <c r="G21" s="259">
        <f t="shared" ref="G21:G55" si="13">O21+W21+AE21+AM21+AU21</f>
        <v>2</v>
      </c>
      <c r="H21" s="259">
        <f t="shared" ref="H21:H55" si="14">P21+X21+AF21+AN21+AV21</f>
        <v>7796</v>
      </c>
      <c r="I21" s="328">
        <f t="shared" ref="I21:I55" si="15">Q21+Y21+AG21+AO21+AW21</f>
        <v>1072</v>
      </c>
      <c r="J21" s="338">
        <v>337</v>
      </c>
      <c r="K21" s="260">
        <v>19</v>
      </c>
      <c r="L21" s="260">
        <v>85</v>
      </c>
      <c r="M21" s="260">
        <v>1</v>
      </c>
      <c r="N21" s="260">
        <v>1</v>
      </c>
      <c r="O21" s="260">
        <v>0</v>
      </c>
      <c r="P21" s="260">
        <v>251</v>
      </c>
      <c r="Q21" s="330">
        <v>18</v>
      </c>
      <c r="R21" s="339">
        <v>3502</v>
      </c>
      <c r="S21" s="260">
        <v>223</v>
      </c>
      <c r="T21" s="260">
        <v>1205</v>
      </c>
      <c r="U21" s="260">
        <v>27</v>
      </c>
      <c r="V21" s="260">
        <v>9</v>
      </c>
      <c r="W21" s="260">
        <v>0</v>
      </c>
      <c r="X21" s="260">
        <v>2288</v>
      </c>
      <c r="Y21" s="330">
        <v>196</v>
      </c>
      <c r="Z21" s="339">
        <v>2422</v>
      </c>
      <c r="AA21" s="260">
        <v>247</v>
      </c>
      <c r="AB21" s="260">
        <v>906</v>
      </c>
      <c r="AC21" s="260">
        <v>37</v>
      </c>
      <c r="AD21" s="260">
        <v>13</v>
      </c>
      <c r="AE21" s="260">
        <v>0</v>
      </c>
      <c r="AF21" s="260">
        <v>1503</v>
      </c>
      <c r="AG21" s="330">
        <v>210</v>
      </c>
      <c r="AH21" s="339">
        <v>3010</v>
      </c>
      <c r="AI21" s="260">
        <v>415</v>
      </c>
      <c r="AJ21" s="260">
        <v>1004</v>
      </c>
      <c r="AK21" s="260">
        <v>81</v>
      </c>
      <c r="AL21" s="260">
        <v>25</v>
      </c>
      <c r="AM21" s="260">
        <v>1</v>
      </c>
      <c r="AN21" s="260">
        <v>1981</v>
      </c>
      <c r="AO21" s="330">
        <v>333</v>
      </c>
      <c r="AP21" s="339">
        <v>2525</v>
      </c>
      <c r="AQ21" s="260">
        <v>380</v>
      </c>
      <c r="AR21" s="260">
        <v>734</v>
      </c>
      <c r="AS21" s="260">
        <v>64</v>
      </c>
      <c r="AT21" s="260">
        <v>18</v>
      </c>
      <c r="AU21" s="260">
        <v>1</v>
      </c>
      <c r="AV21" s="260">
        <v>1773</v>
      </c>
      <c r="AW21" s="261">
        <v>315</v>
      </c>
    </row>
    <row r="22" spans="1:49" x14ac:dyDescent="0.25">
      <c r="A22" s="262" t="s">
        <v>5</v>
      </c>
      <c r="B22" s="340">
        <f t="shared" si="8"/>
        <v>13728</v>
      </c>
      <c r="C22" s="264">
        <f t="shared" si="9"/>
        <v>1536</v>
      </c>
      <c r="D22" s="264">
        <f t="shared" si="10"/>
        <v>4453</v>
      </c>
      <c r="E22" s="264">
        <f t="shared" si="11"/>
        <v>272</v>
      </c>
      <c r="F22" s="264">
        <f t="shared" si="12"/>
        <v>72</v>
      </c>
      <c r="G22" s="264">
        <f t="shared" si="13"/>
        <v>2</v>
      </c>
      <c r="H22" s="264">
        <f t="shared" si="14"/>
        <v>9203</v>
      </c>
      <c r="I22" s="333">
        <f t="shared" si="15"/>
        <v>1262</v>
      </c>
      <c r="J22" s="341">
        <v>401</v>
      </c>
      <c r="K22" s="265">
        <v>23</v>
      </c>
      <c r="L22" s="265">
        <v>101</v>
      </c>
      <c r="M22" s="265">
        <v>2</v>
      </c>
      <c r="N22" s="265">
        <v>1</v>
      </c>
      <c r="O22" s="265">
        <v>0</v>
      </c>
      <c r="P22" s="265">
        <v>299</v>
      </c>
      <c r="Q22" s="335">
        <v>21</v>
      </c>
      <c r="R22" s="342">
        <v>3722</v>
      </c>
      <c r="S22" s="265">
        <v>250</v>
      </c>
      <c r="T22" s="265">
        <v>1219</v>
      </c>
      <c r="U22" s="265">
        <v>27</v>
      </c>
      <c r="V22" s="265">
        <v>9</v>
      </c>
      <c r="W22" s="265">
        <v>0</v>
      </c>
      <c r="X22" s="265">
        <v>2494</v>
      </c>
      <c r="Y22" s="335">
        <v>223</v>
      </c>
      <c r="Z22" s="342">
        <v>2682</v>
      </c>
      <c r="AA22" s="265">
        <v>294</v>
      </c>
      <c r="AB22" s="265">
        <v>1000</v>
      </c>
      <c r="AC22" s="265">
        <v>39</v>
      </c>
      <c r="AD22" s="265">
        <v>19</v>
      </c>
      <c r="AE22" s="265">
        <v>0</v>
      </c>
      <c r="AF22" s="265">
        <v>1663</v>
      </c>
      <c r="AG22" s="335">
        <v>255</v>
      </c>
      <c r="AH22" s="342">
        <v>3580</v>
      </c>
      <c r="AI22" s="265">
        <v>501</v>
      </c>
      <c r="AJ22" s="265">
        <v>1085</v>
      </c>
      <c r="AK22" s="265">
        <v>97</v>
      </c>
      <c r="AL22" s="265">
        <v>23</v>
      </c>
      <c r="AM22" s="265">
        <v>1</v>
      </c>
      <c r="AN22" s="265">
        <v>2472</v>
      </c>
      <c r="AO22" s="335">
        <v>403</v>
      </c>
      <c r="AP22" s="342">
        <v>3343</v>
      </c>
      <c r="AQ22" s="265">
        <v>468</v>
      </c>
      <c r="AR22" s="265">
        <v>1048</v>
      </c>
      <c r="AS22" s="265">
        <v>107</v>
      </c>
      <c r="AT22" s="265">
        <v>20</v>
      </c>
      <c r="AU22" s="265">
        <v>1</v>
      </c>
      <c r="AV22" s="265">
        <v>2275</v>
      </c>
      <c r="AW22" s="266">
        <v>360</v>
      </c>
    </row>
    <row r="23" spans="1:49" x14ac:dyDescent="0.25">
      <c r="A23" s="255" t="s">
        <v>6</v>
      </c>
      <c r="B23" s="343">
        <f t="shared" si="8"/>
        <v>15319</v>
      </c>
      <c r="C23" s="250">
        <f t="shared" si="9"/>
        <v>1741</v>
      </c>
      <c r="D23" s="250">
        <f t="shared" si="10"/>
        <v>4981</v>
      </c>
      <c r="E23" s="250">
        <f t="shared" si="11"/>
        <v>324</v>
      </c>
      <c r="F23" s="250">
        <f t="shared" si="12"/>
        <v>78</v>
      </c>
      <c r="G23" s="250">
        <f t="shared" si="13"/>
        <v>3</v>
      </c>
      <c r="H23" s="250">
        <f t="shared" si="14"/>
        <v>10260</v>
      </c>
      <c r="I23" s="322">
        <f t="shared" si="15"/>
        <v>1414</v>
      </c>
      <c r="J23" s="344">
        <v>438</v>
      </c>
      <c r="K23" s="251">
        <v>24</v>
      </c>
      <c r="L23" s="251">
        <v>106</v>
      </c>
      <c r="M23" s="251">
        <v>2</v>
      </c>
      <c r="N23" s="251">
        <v>1</v>
      </c>
      <c r="O23" s="251">
        <v>0</v>
      </c>
      <c r="P23" s="251">
        <v>331</v>
      </c>
      <c r="Q23" s="324">
        <v>22</v>
      </c>
      <c r="R23" s="345">
        <v>3869</v>
      </c>
      <c r="S23" s="251">
        <v>263</v>
      </c>
      <c r="T23" s="251">
        <v>1244</v>
      </c>
      <c r="U23" s="251">
        <v>27</v>
      </c>
      <c r="V23" s="251">
        <v>9</v>
      </c>
      <c r="W23" s="251">
        <v>0</v>
      </c>
      <c r="X23" s="251">
        <v>2616</v>
      </c>
      <c r="Y23" s="324">
        <v>236</v>
      </c>
      <c r="Z23" s="345">
        <v>2968</v>
      </c>
      <c r="AA23" s="251">
        <v>309</v>
      </c>
      <c r="AB23" s="251">
        <v>1108</v>
      </c>
      <c r="AC23" s="251">
        <v>50</v>
      </c>
      <c r="AD23" s="251">
        <v>23</v>
      </c>
      <c r="AE23" s="251">
        <v>0</v>
      </c>
      <c r="AF23" s="251">
        <v>1837</v>
      </c>
      <c r="AG23" s="324">
        <v>259</v>
      </c>
      <c r="AH23" s="345">
        <v>4151</v>
      </c>
      <c r="AI23" s="251">
        <v>570</v>
      </c>
      <c r="AJ23" s="251">
        <v>1235</v>
      </c>
      <c r="AK23" s="251">
        <v>106</v>
      </c>
      <c r="AL23" s="251">
        <v>32</v>
      </c>
      <c r="AM23" s="251">
        <v>1</v>
      </c>
      <c r="AN23" s="251">
        <v>2884</v>
      </c>
      <c r="AO23" s="324">
        <v>463</v>
      </c>
      <c r="AP23" s="345">
        <v>3893</v>
      </c>
      <c r="AQ23" s="251">
        <v>575</v>
      </c>
      <c r="AR23" s="251">
        <v>1288</v>
      </c>
      <c r="AS23" s="251">
        <v>139</v>
      </c>
      <c r="AT23" s="251">
        <v>13</v>
      </c>
      <c r="AU23" s="251">
        <v>2</v>
      </c>
      <c r="AV23" s="251">
        <v>2592</v>
      </c>
      <c r="AW23" s="252">
        <v>434</v>
      </c>
    </row>
    <row r="24" spans="1:49" x14ac:dyDescent="0.25">
      <c r="A24" s="255" t="s">
        <v>7</v>
      </c>
      <c r="B24" s="343">
        <f t="shared" si="8"/>
        <v>16959</v>
      </c>
      <c r="C24" s="250">
        <f t="shared" si="9"/>
        <v>1974</v>
      </c>
      <c r="D24" s="250">
        <f t="shared" si="10"/>
        <v>5476</v>
      </c>
      <c r="E24" s="250">
        <f t="shared" si="11"/>
        <v>391</v>
      </c>
      <c r="F24" s="250">
        <f t="shared" si="12"/>
        <v>89</v>
      </c>
      <c r="G24" s="250">
        <f t="shared" si="13"/>
        <v>3</v>
      </c>
      <c r="H24" s="250">
        <f t="shared" si="14"/>
        <v>11394</v>
      </c>
      <c r="I24" s="322">
        <f t="shared" si="15"/>
        <v>1580</v>
      </c>
      <c r="J24" s="344">
        <v>475</v>
      </c>
      <c r="K24" s="251">
        <v>26</v>
      </c>
      <c r="L24" s="251">
        <v>120</v>
      </c>
      <c r="M24" s="251">
        <v>2</v>
      </c>
      <c r="N24" s="251">
        <v>1</v>
      </c>
      <c r="O24" s="251">
        <v>0</v>
      </c>
      <c r="P24" s="251">
        <v>354</v>
      </c>
      <c r="Q24" s="324">
        <v>24</v>
      </c>
      <c r="R24" s="345">
        <v>4311</v>
      </c>
      <c r="S24" s="251">
        <v>296</v>
      </c>
      <c r="T24" s="251">
        <v>1368</v>
      </c>
      <c r="U24" s="251">
        <v>31</v>
      </c>
      <c r="V24" s="251">
        <v>12</v>
      </c>
      <c r="W24" s="251">
        <v>0</v>
      </c>
      <c r="X24" s="251">
        <v>2931</v>
      </c>
      <c r="Y24" s="324">
        <v>265</v>
      </c>
      <c r="Z24" s="345">
        <v>3217</v>
      </c>
      <c r="AA24" s="251">
        <v>361</v>
      </c>
      <c r="AB24" s="251">
        <v>1166</v>
      </c>
      <c r="AC24" s="251">
        <v>64</v>
      </c>
      <c r="AD24" s="251">
        <v>22</v>
      </c>
      <c r="AE24" s="251">
        <v>0</v>
      </c>
      <c r="AF24" s="251">
        <v>2029</v>
      </c>
      <c r="AG24" s="324">
        <v>297</v>
      </c>
      <c r="AH24" s="345">
        <v>4869</v>
      </c>
      <c r="AI24" s="251">
        <v>634</v>
      </c>
      <c r="AJ24" s="251">
        <v>1525</v>
      </c>
      <c r="AK24" s="251">
        <v>128</v>
      </c>
      <c r="AL24" s="251">
        <v>38</v>
      </c>
      <c r="AM24" s="251">
        <v>2</v>
      </c>
      <c r="AN24" s="251">
        <v>3306</v>
      </c>
      <c r="AO24" s="324">
        <v>504</v>
      </c>
      <c r="AP24" s="345">
        <v>4087</v>
      </c>
      <c r="AQ24" s="251">
        <v>657</v>
      </c>
      <c r="AR24" s="251">
        <v>1297</v>
      </c>
      <c r="AS24" s="251">
        <v>166</v>
      </c>
      <c r="AT24" s="251">
        <v>16</v>
      </c>
      <c r="AU24" s="251">
        <v>1</v>
      </c>
      <c r="AV24" s="251">
        <v>2774</v>
      </c>
      <c r="AW24" s="252">
        <v>490</v>
      </c>
    </row>
    <row r="25" spans="1:49" x14ac:dyDescent="0.25">
      <c r="A25" s="255" t="s">
        <v>8</v>
      </c>
      <c r="B25" s="343">
        <f t="shared" si="8"/>
        <v>18480</v>
      </c>
      <c r="C25" s="250">
        <f t="shared" si="9"/>
        <v>2218</v>
      </c>
      <c r="D25" s="250">
        <f t="shared" si="10"/>
        <v>6032</v>
      </c>
      <c r="E25" s="250">
        <f t="shared" si="11"/>
        <v>475</v>
      </c>
      <c r="F25" s="250">
        <f t="shared" si="12"/>
        <v>101</v>
      </c>
      <c r="G25" s="250">
        <f t="shared" si="13"/>
        <v>5</v>
      </c>
      <c r="H25" s="250">
        <f t="shared" si="14"/>
        <v>12347</v>
      </c>
      <c r="I25" s="322">
        <f t="shared" si="15"/>
        <v>1738</v>
      </c>
      <c r="J25" s="344">
        <v>538</v>
      </c>
      <c r="K25" s="251">
        <v>28</v>
      </c>
      <c r="L25" s="251">
        <v>121</v>
      </c>
      <c r="M25" s="251">
        <v>2</v>
      </c>
      <c r="N25" s="251">
        <v>1</v>
      </c>
      <c r="O25" s="251">
        <v>0</v>
      </c>
      <c r="P25" s="251">
        <v>416</v>
      </c>
      <c r="Q25" s="324">
        <v>26</v>
      </c>
      <c r="R25" s="345">
        <v>4794</v>
      </c>
      <c r="S25" s="251">
        <v>324</v>
      </c>
      <c r="T25" s="251">
        <v>1606</v>
      </c>
      <c r="U25" s="251">
        <v>43</v>
      </c>
      <c r="V25" s="251">
        <v>16</v>
      </c>
      <c r="W25" s="251">
        <v>0</v>
      </c>
      <c r="X25" s="251">
        <v>3172</v>
      </c>
      <c r="Y25" s="324">
        <v>281</v>
      </c>
      <c r="Z25" s="345">
        <v>3452</v>
      </c>
      <c r="AA25" s="251">
        <v>392</v>
      </c>
      <c r="AB25" s="251">
        <v>1132</v>
      </c>
      <c r="AC25" s="251">
        <v>69</v>
      </c>
      <c r="AD25" s="251">
        <v>27</v>
      </c>
      <c r="AE25" s="251">
        <v>1</v>
      </c>
      <c r="AF25" s="251">
        <v>2293</v>
      </c>
      <c r="AG25" s="324">
        <v>322</v>
      </c>
      <c r="AH25" s="345">
        <v>5761</v>
      </c>
      <c r="AI25" s="251">
        <v>815</v>
      </c>
      <c r="AJ25" s="251">
        <v>1916</v>
      </c>
      <c r="AK25" s="251">
        <v>194</v>
      </c>
      <c r="AL25" s="251">
        <v>46</v>
      </c>
      <c r="AM25" s="251">
        <v>3</v>
      </c>
      <c r="AN25" s="251">
        <v>3799</v>
      </c>
      <c r="AO25" s="324">
        <v>618</v>
      </c>
      <c r="AP25" s="345">
        <v>3935</v>
      </c>
      <c r="AQ25" s="251">
        <v>659</v>
      </c>
      <c r="AR25" s="251">
        <v>1257</v>
      </c>
      <c r="AS25" s="251">
        <v>167</v>
      </c>
      <c r="AT25" s="251">
        <v>11</v>
      </c>
      <c r="AU25" s="251">
        <v>1</v>
      </c>
      <c r="AV25" s="251">
        <v>2667</v>
      </c>
      <c r="AW25" s="252">
        <v>491</v>
      </c>
    </row>
    <row r="26" spans="1:49" x14ac:dyDescent="0.25">
      <c r="A26" s="255" t="s">
        <v>9</v>
      </c>
      <c r="B26" s="343">
        <f t="shared" si="8"/>
        <v>19808</v>
      </c>
      <c r="C26" s="250">
        <f t="shared" si="9"/>
        <v>2412</v>
      </c>
      <c r="D26" s="250">
        <f t="shared" si="10"/>
        <v>6411</v>
      </c>
      <c r="E26" s="250">
        <f t="shared" si="11"/>
        <v>523</v>
      </c>
      <c r="F26" s="250">
        <f t="shared" si="12"/>
        <v>109</v>
      </c>
      <c r="G26" s="250">
        <f t="shared" si="13"/>
        <v>7</v>
      </c>
      <c r="H26" s="250">
        <f t="shared" si="14"/>
        <v>13288</v>
      </c>
      <c r="I26" s="322">
        <f t="shared" si="15"/>
        <v>1882</v>
      </c>
      <c r="J26" s="344">
        <v>529</v>
      </c>
      <c r="K26" s="251">
        <v>31</v>
      </c>
      <c r="L26" s="251">
        <v>128</v>
      </c>
      <c r="M26" s="251">
        <v>2</v>
      </c>
      <c r="N26" s="251">
        <v>1</v>
      </c>
      <c r="O26" s="251">
        <v>0</v>
      </c>
      <c r="P26" s="251">
        <v>400</v>
      </c>
      <c r="Q26" s="324">
        <v>29</v>
      </c>
      <c r="R26" s="345">
        <v>5197</v>
      </c>
      <c r="S26" s="251">
        <v>363</v>
      </c>
      <c r="T26" s="251">
        <v>1754</v>
      </c>
      <c r="U26" s="251">
        <v>49</v>
      </c>
      <c r="V26" s="251">
        <v>21</v>
      </c>
      <c r="W26" s="251">
        <v>0</v>
      </c>
      <c r="X26" s="251">
        <v>3422</v>
      </c>
      <c r="Y26" s="324">
        <v>314</v>
      </c>
      <c r="Z26" s="345">
        <v>3866</v>
      </c>
      <c r="AA26" s="251">
        <v>452</v>
      </c>
      <c r="AB26" s="251">
        <v>1210</v>
      </c>
      <c r="AC26" s="251">
        <v>83</v>
      </c>
      <c r="AD26" s="251">
        <v>28</v>
      </c>
      <c r="AE26" s="251">
        <v>1</v>
      </c>
      <c r="AF26" s="251">
        <v>2628</v>
      </c>
      <c r="AG26" s="324">
        <v>368</v>
      </c>
      <c r="AH26" s="345">
        <v>6594</v>
      </c>
      <c r="AI26" s="251">
        <v>941</v>
      </c>
      <c r="AJ26" s="251">
        <v>2256</v>
      </c>
      <c r="AK26" s="251">
        <v>229</v>
      </c>
      <c r="AL26" s="251">
        <v>54</v>
      </c>
      <c r="AM26" s="251">
        <v>5</v>
      </c>
      <c r="AN26" s="251">
        <v>4284</v>
      </c>
      <c r="AO26" s="324">
        <v>707</v>
      </c>
      <c r="AP26" s="345">
        <v>3622</v>
      </c>
      <c r="AQ26" s="251">
        <v>625</v>
      </c>
      <c r="AR26" s="251">
        <v>1063</v>
      </c>
      <c r="AS26" s="251">
        <v>160</v>
      </c>
      <c r="AT26" s="251">
        <v>5</v>
      </c>
      <c r="AU26" s="251">
        <v>1</v>
      </c>
      <c r="AV26" s="251">
        <v>2554</v>
      </c>
      <c r="AW26" s="252">
        <v>464</v>
      </c>
    </row>
    <row r="27" spans="1:49" x14ac:dyDescent="0.25">
      <c r="A27" s="255" t="s">
        <v>10</v>
      </c>
      <c r="B27" s="343">
        <f t="shared" si="8"/>
        <v>20809</v>
      </c>
      <c r="C27" s="250">
        <f t="shared" si="9"/>
        <v>2511</v>
      </c>
      <c r="D27" s="250">
        <f t="shared" si="10"/>
        <v>6765</v>
      </c>
      <c r="E27" s="250">
        <f t="shared" si="11"/>
        <v>562</v>
      </c>
      <c r="F27" s="250">
        <f t="shared" si="12"/>
        <v>119</v>
      </c>
      <c r="G27" s="250">
        <f t="shared" si="13"/>
        <v>7</v>
      </c>
      <c r="H27" s="250">
        <f t="shared" si="14"/>
        <v>13925</v>
      </c>
      <c r="I27" s="322">
        <f t="shared" si="15"/>
        <v>1942</v>
      </c>
      <c r="J27" s="344">
        <v>100</v>
      </c>
      <c r="K27" s="251">
        <v>4</v>
      </c>
      <c r="L27" s="251">
        <v>21</v>
      </c>
      <c r="M27" s="251">
        <v>0</v>
      </c>
      <c r="N27" s="251">
        <v>1</v>
      </c>
      <c r="O27" s="251">
        <v>0</v>
      </c>
      <c r="P27" s="251">
        <v>78</v>
      </c>
      <c r="Q27" s="324">
        <v>4</v>
      </c>
      <c r="R27" s="345">
        <v>6026</v>
      </c>
      <c r="S27" s="251">
        <v>439</v>
      </c>
      <c r="T27" s="251">
        <v>1957</v>
      </c>
      <c r="U27" s="251">
        <v>54</v>
      </c>
      <c r="V27" s="251">
        <v>24</v>
      </c>
      <c r="W27" s="251">
        <v>0</v>
      </c>
      <c r="X27" s="251">
        <v>4045</v>
      </c>
      <c r="Y27" s="324">
        <v>385</v>
      </c>
      <c r="Z27" s="345">
        <v>4392</v>
      </c>
      <c r="AA27" s="251">
        <v>522</v>
      </c>
      <c r="AB27" s="251">
        <v>1365</v>
      </c>
      <c r="AC27" s="251">
        <v>109</v>
      </c>
      <c r="AD27" s="251">
        <v>31</v>
      </c>
      <c r="AE27" s="251">
        <v>1</v>
      </c>
      <c r="AF27" s="251">
        <v>2996</v>
      </c>
      <c r="AG27" s="324">
        <v>412</v>
      </c>
      <c r="AH27" s="345">
        <v>7016</v>
      </c>
      <c r="AI27" s="251">
        <v>1016</v>
      </c>
      <c r="AJ27" s="251">
        <v>2479</v>
      </c>
      <c r="AK27" s="251">
        <v>281</v>
      </c>
      <c r="AL27" s="251">
        <v>57</v>
      </c>
      <c r="AM27" s="251">
        <v>5</v>
      </c>
      <c r="AN27" s="251">
        <v>4480</v>
      </c>
      <c r="AO27" s="324">
        <v>730</v>
      </c>
      <c r="AP27" s="345">
        <v>3275</v>
      </c>
      <c r="AQ27" s="251">
        <v>530</v>
      </c>
      <c r="AR27" s="251">
        <v>943</v>
      </c>
      <c r="AS27" s="251">
        <v>118</v>
      </c>
      <c r="AT27" s="251">
        <v>6</v>
      </c>
      <c r="AU27" s="251">
        <v>1</v>
      </c>
      <c r="AV27" s="251">
        <v>2326</v>
      </c>
      <c r="AW27" s="252">
        <v>411</v>
      </c>
    </row>
    <row r="28" spans="1:49" x14ac:dyDescent="0.25">
      <c r="A28" s="271" t="s">
        <v>11</v>
      </c>
      <c r="B28" s="343">
        <f t="shared" si="8"/>
        <v>21933</v>
      </c>
      <c r="C28" s="250">
        <f t="shared" si="9"/>
        <v>2586</v>
      </c>
      <c r="D28" s="250">
        <f t="shared" si="10"/>
        <v>7255</v>
      </c>
      <c r="E28" s="250">
        <f t="shared" si="11"/>
        <v>596</v>
      </c>
      <c r="F28" s="250">
        <f t="shared" si="12"/>
        <v>124</v>
      </c>
      <c r="G28" s="250">
        <f t="shared" si="13"/>
        <v>7</v>
      </c>
      <c r="H28" s="250">
        <f t="shared" si="14"/>
        <v>14554</v>
      </c>
      <c r="I28" s="322">
        <f t="shared" si="15"/>
        <v>1983</v>
      </c>
      <c r="J28" s="344">
        <v>103</v>
      </c>
      <c r="K28" s="251">
        <v>5</v>
      </c>
      <c r="L28" s="251">
        <v>22</v>
      </c>
      <c r="M28" s="251">
        <v>0</v>
      </c>
      <c r="N28" s="251">
        <v>1</v>
      </c>
      <c r="O28" s="251">
        <v>0</v>
      </c>
      <c r="P28" s="251">
        <v>80</v>
      </c>
      <c r="Q28" s="324">
        <v>5</v>
      </c>
      <c r="R28" s="345">
        <v>6522</v>
      </c>
      <c r="S28" s="251">
        <v>477</v>
      </c>
      <c r="T28" s="251">
        <v>2198</v>
      </c>
      <c r="U28" s="251">
        <v>65</v>
      </c>
      <c r="V28" s="251">
        <v>25</v>
      </c>
      <c r="W28" s="251">
        <v>0</v>
      </c>
      <c r="X28" s="251">
        <v>4299</v>
      </c>
      <c r="Y28" s="324">
        <v>412</v>
      </c>
      <c r="Z28" s="345">
        <v>5123</v>
      </c>
      <c r="AA28" s="251">
        <v>639</v>
      </c>
      <c r="AB28" s="251">
        <v>1641</v>
      </c>
      <c r="AC28" s="251">
        <v>139</v>
      </c>
      <c r="AD28" s="251">
        <v>38</v>
      </c>
      <c r="AE28" s="251">
        <v>2</v>
      </c>
      <c r="AF28" s="251">
        <v>3444</v>
      </c>
      <c r="AG28" s="324">
        <v>498</v>
      </c>
      <c r="AH28" s="345">
        <v>7281</v>
      </c>
      <c r="AI28" s="251">
        <v>1042</v>
      </c>
      <c r="AJ28" s="251">
        <v>2535</v>
      </c>
      <c r="AK28" s="251">
        <v>320</v>
      </c>
      <c r="AL28" s="251">
        <v>54</v>
      </c>
      <c r="AM28" s="251">
        <v>4</v>
      </c>
      <c r="AN28" s="251">
        <v>4692</v>
      </c>
      <c r="AO28" s="324">
        <v>718</v>
      </c>
      <c r="AP28" s="345">
        <v>2904</v>
      </c>
      <c r="AQ28" s="251">
        <v>423</v>
      </c>
      <c r="AR28" s="251">
        <v>859</v>
      </c>
      <c r="AS28" s="251">
        <v>72</v>
      </c>
      <c r="AT28" s="251">
        <v>6</v>
      </c>
      <c r="AU28" s="251">
        <v>1</v>
      </c>
      <c r="AV28" s="251">
        <v>2039</v>
      </c>
      <c r="AW28" s="252">
        <v>350</v>
      </c>
    </row>
    <row r="29" spans="1:49" x14ac:dyDescent="0.25">
      <c r="A29" s="271" t="s">
        <v>12</v>
      </c>
      <c r="B29" s="343">
        <f t="shared" si="8"/>
        <v>22762</v>
      </c>
      <c r="C29" s="250">
        <f t="shared" si="9"/>
        <v>2693</v>
      </c>
      <c r="D29" s="250">
        <f t="shared" si="10"/>
        <v>7536</v>
      </c>
      <c r="E29" s="250">
        <f t="shared" si="11"/>
        <v>615</v>
      </c>
      <c r="F29" s="250">
        <f t="shared" si="12"/>
        <v>123</v>
      </c>
      <c r="G29" s="250">
        <f t="shared" si="13"/>
        <v>7</v>
      </c>
      <c r="H29" s="250">
        <f t="shared" si="14"/>
        <v>15103</v>
      </c>
      <c r="I29" s="322">
        <f t="shared" si="15"/>
        <v>2071</v>
      </c>
      <c r="J29" s="344">
        <v>100</v>
      </c>
      <c r="K29" s="251">
        <v>5</v>
      </c>
      <c r="L29" s="251">
        <v>20</v>
      </c>
      <c r="M29" s="251">
        <v>0</v>
      </c>
      <c r="N29" s="251">
        <v>1</v>
      </c>
      <c r="O29" s="251">
        <v>0</v>
      </c>
      <c r="P29" s="251">
        <v>79</v>
      </c>
      <c r="Q29" s="324">
        <v>5</v>
      </c>
      <c r="R29" s="345">
        <v>7017</v>
      </c>
      <c r="S29" s="251">
        <v>540</v>
      </c>
      <c r="T29" s="251">
        <v>2364</v>
      </c>
      <c r="U29" s="251">
        <v>82</v>
      </c>
      <c r="V29" s="251">
        <v>34</v>
      </c>
      <c r="W29" s="251">
        <v>0</v>
      </c>
      <c r="X29" s="251">
        <v>4619</v>
      </c>
      <c r="Y29" s="324">
        <v>458</v>
      </c>
      <c r="Z29" s="345">
        <v>6059</v>
      </c>
      <c r="AA29" s="251">
        <v>815</v>
      </c>
      <c r="AB29" s="251">
        <v>1975</v>
      </c>
      <c r="AC29" s="251">
        <v>188</v>
      </c>
      <c r="AD29" s="251">
        <v>54</v>
      </c>
      <c r="AE29" s="251">
        <v>5</v>
      </c>
      <c r="AF29" s="251">
        <v>4030</v>
      </c>
      <c r="AG29" s="324">
        <v>622</v>
      </c>
      <c r="AH29" s="345">
        <v>7038</v>
      </c>
      <c r="AI29" s="251">
        <v>996</v>
      </c>
      <c r="AJ29" s="251">
        <v>2382</v>
      </c>
      <c r="AK29" s="251">
        <v>288</v>
      </c>
      <c r="AL29" s="251">
        <v>30</v>
      </c>
      <c r="AM29" s="251">
        <v>2</v>
      </c>
      <c r="AN29" s="251">
        <v>4626</v>
      </c>
      <c r="AO29" s="324">
        <v>706</v>
      </c>
      <c r="AP29" s="345">
        <v>2548</v>
      </c>
      <c r="AQ29" s="251">
        <v>337</v>
      </c>
      <c r="AR29" s="251">
        <v>795</v>
      </c>
      <c r="AS29" s="251">
        <v>57</v>
      </c>
      <c r="AT29" s="251">
        <v>4</v>
      </c>
      <c r="AU29" s="251">
        <v>0</v>
      </c>
      <c r="AV29" s="251">
        <v>1749</v>
      </c>
      <c r="AW29" s="252">
        <v>280</v>
      </c>
    </row>
    <row r="30" spans="1:49" x14ac:dyDescent="0.25">
      <c r="A30" s="271" t="s">
        <v>13</v>
      </c>
      <c r="B30" s="343">
        <f t="shared" si="8"/>
        <v>23957</v>
      </c>
      <c r="C30" s="250">
        <f t="shared" si="9"/>
        <v>2857</v>
      </c>
      <c r="D30" s="250">
        <f t="shared" si="10"/>
        <v>7818</v>
      </c>
      <c r="E30" s="250">
        <f t="shared" si="11"/>
        <v>638</v>
      </c>
      <c r="F30" s="250">
        <f t="shared" si="12"/>
        <v>130</v>
      </c>
      <c r="G30" s="250">
        <f t="shared" si="13"/>
        <v>7</v>
      </c>
      <c r="H30" s="250">
        <f t="shared" si="14"/>
        <v>16009</v>
      </c>
      <c r="I30" s="322">
        <f t="shared" si="15"/>
        <v>2212</v>
      </c>
      <c r="J30" s="344">
        <v>104</v>
      </c>
      <c r="K30" s="251">
        <v>4</v>
      </c>
      <c r="L30" s="251">
        <v>22</v>
      </c>
      <c r="M30" s="251">
        <v>0</v>
      </c>
      <c r="N30" s="251">
        <v>1</v>
      </c>
      <c r="O30" s="251">
        <v>0</v>
      </c>
      <c r="P30" s="251">
        <v>81</v>
      </c>
      <c r="Q30" s="324">
        <v>4</v>
      </c>
      <c r="R30" s="345">
        <v>7618</v>
      </c>
      <c r="S30" s="251">
        <v>626</v>
      </c>
      <c r="T30" s="251">
        <v>2537</v>
      </c>
      <c r="U30" s="251">
        <v>99</v>
      </c>
      <c r="V30" s="251">
        <v>40</v>
      </c>
      <c r="W30" s="251">
        <v>1</v>
      </c>
      <c r="X30" s="251">
        <v>5041</v>
      </c>
      <c r="Y30" s="324">
        <v>526</v>
      </c>
      <c r="Z30" s="345">
        <v>7059</v>
      </c>
      <c r="AA30" s="251">
        <v>963</v>
      </c>
      <c r="AB30" s="251">
        <v>2396</v>
      </c>
      <c r="AC30" s="251">
        <v>241</v>
      </c>
      <c r="AD30" s="251">
        <v>61</v>
      </c>
      <c r="AE30" s="251">
        <v>5</v>
      </c>
      <c r="AF30" s="251">
        <v>4602</v>
      </c>
      <c r="AG30" s="324">
        <v>717</v>
      </c>
      <c r="AH30" s="345">
        <v>6888</v>
      </c>
      <c r="AI30" s="251">
        <v>931</v>
      </c>
      <c r="AJ30" s="251">
        <v>2169</v>
      </c>
      <c r="AK30" s="251">
        <v>242</v>
      </c>
      <c r="AL30" s="251">
        <v>26</v>
      </c>
      <c r="AM30" s="251">
        <v>1</v>
      </c>
      <c r="AN30" s="251">
        <v>4693</v>
      </c>
      <c r="AO30" s="324">
        <v>688</v>
      </c>
      <c r="AP30" s="345">
        <v>2288</v>
      </c>
      <c r="AQ30" s="251">
        <v>333</v>
      </c>
      <c r="AR30" s="251">
        <v>694</v>
      </c>
      <c r="AS30" s="251">
        <v>56</v>
      </c>
      <c r="AT30" s="251">
        <v>2</v>
      </c>
      <c r="AU30" s="251">
        <v>0</v>
      </c>
      <c r="AV30" s="251">
        <v>1592</v>
      </c>
      <c r="AW30" s="252">
        <v>277</v>
      </c>
    </row>
    <row r="31" spans="1:49" ht="14.25" thickBot="1" x14ac:dyDescent="0.3">
      <c r="A31" s="272" t="s">
        <v>14</v>
      </c>
      <c r="B31" s="337">
        <f t="shared" si="8"/>
        <v>25337</v>
      </c>
      <c r="C31" s="259">
        <f t="shared" si="9"/>
        <v>2984</v>
      </c>
      <c r="D31" s="259">
        <f t="shared" si="10"/>
        <v>8157</v>
      </c>
      <c r="E31" s="259">
        <f t="shared" si="11"/>
        <v>657</v>
      </c>
      <c r="F31" s="259">
        <f t="shared" si="12"/>
        <v>132</v>
      </c>
      <c r="G31" s="259">
        <f t="shared" si="13"/>
        <v>7</v>
      </c>
      <c r="H31" s="259">
        <f t="shared" si="14"/>
        <v>17048</v>
      </c>
      <c r="I31" s="328">
        <f t="shared" si="15"/>
        <v>2320</v>
      </c>
      <c r="J31" s="338">
        <v>108</v>
      </c>
      <c r="K31" s="260">
        <v>4</v>
      </c>
      <c r="L31" s="260">
        <v>23</v>
      </c>
      <c r="M31" s="260">
        <v>0</v>
      </c>
      <c r="N31" s="260">
        <v>1</v>
      </c>
      <c r="O31" s="260">
        <v>0</v>
      </c>
      <c r="P31" s="260">
        <v>84</v>
      </c>
      <c r="Q31" s="330">
        <v>4</v>
      </c>
      <c r="R31" s="339">
        <v>8301</v>
      </c>
      <c r="S31" s="260">
        <v>718</v>
      </c>
      <c r="T31" s="260">
        <v>2735</v>
      </c>
      <c r="U31" s="260">
        <v>122</v>
      </c>
      <c r="V31" s="260">
        <v>45</v>
      </c>
      <c r="W31" s="260">
        <v>1</v>
      </c>
      <c r="X31" s="260">
        <v>5521</v>
      </c>
      <c r="Y31" s="330">
        <v>595</v>
      </c>
      <c r="Z31" s="339">
        <v>7713</v>
      </c>
      <c r="AA31" s="260">
        <v>1052</v>
      </c>
      <c r="AB31" s="260">
        <v>2680</v>
      </c>
      <c r="AC31" s="260">
        <v>288</v>
      </c>
      <c r="AD31" s="260">
        <v>66</v>
      </c>
      <c r="AE31" s="260">
        <v>5</v>
      </c>
      <c r="AF31" s="260">
        <v>4967</v>
      </c>
      <c r="AG31" s="330">
        <v>759</v>
      </c>
      <c r="AH31" s="339">
        <v>6768</v>
      </c>
      <c r="AI31" s="260">
        <v>879</v>
      </c>
      <c r="AJ31" s="260">
        <v>2077</v>
      </c>
      <c r="AK31" s="260">
        <v>198</v>
      </c>
      <c r="AL31" s="260">
        <v>17</v>
      </c>
      <c r="AM31" s="260">
        <v>1</v>
      </c>
      <c r="AN31" s="260">
        <v>4674</v>
      </c>
      <c r="AO31" s="330">
        <v>680</v>
      </c>
      <c r="AP31" s="339">
        <v>2447</v>
      </c>
      <c r="AQ31" s="260">
        <v>331</v>
      </c>
      <c r="AR31" s="260">
        <v>642</v>
      </c>
      <c r="AS31" s="260">
        <v>49</v>
      </c>
      <c r="AT31" s="260">
        <v>3</v>
      </c>
      <c r="AU31" s="260">
        <v>0</v>
      </c>
      <c r="AV31" s="260">
        <v>1802</v>
      </c>
      <c r="AW31" s="261">
        <v>282</v>
      </c>
    </row>
    <row r="32" spans="1:49" x14ac:dyDescent="0.25">
      <c r="A32" s="275" t="s">
        <v>15</v>
      </c>
      <c r="B32" s="340">
        <f t="shared" si="8"/>
        <v>26849</v>
      </c>
      <c r="C32" s="264">
        <f t="shared" si="9"/>
        <v>3236</v>
      </c>
      <c r="D32" s="264">
        <f t="shared" si="10"/>
        <v>8531</v>
      </c>
      <c r="E32" s="264">
        <f t="shared" si="11"/>
        <v>701</v>
      </c>
      <c r="F32" s="264">
        <f t="shared" si="12"/>
        <v>136</v>
      </c>
      <c r="G32" s="264">
        <f t="shared" si="13"/>
        <v>8</v>
      </c>
      <c r="H32" s="264">
        <f t="shared" si="14"/>
        <v>18182</v>
      </c>
      <c r="I32" s="333">
        <f t="shared" si="15"/>
        <v>2527</v>
      </c>
      <c r="J32" s="341">
        <v>115</v>
      </c>
      <c r="K32" s="265">
        <v>5</v>
      </c>
      <c r="L32" s="265">
        <v>23</v>
      </c>
      <c r="M32" s="265">
        <v>0</v>
      </c>
      <c r="N32" s="265">
        <v>0</v>
      </c>
      <c r="O32" s="265">
        <v>0</v>
      </c>
      <c r="P32" s="265">
        <v>92</v>
      </c>
      <c r="Q32" s="335">
        <v>5</v>
      </c>
      <c r="R32" s="342">
        <v>9031</v>
      </c>
      <c r="S32" s="265">
        <v>815</v>
      </c>
      <c r="T32" s="265">
        <v>2952</v>
      </c>
      <c r="U32" s="265">
        <v>143</v>
      </c>
      <c r="V32" s="265">
        <v>55</v>
      </c>
      <c r="W32" s="265">
        <v>1</v>
      </c>
      <c r="X32" s="265">
        <v>6024</v>
      </c>
      <c r="Y32" s="335">
        <v>671</v>
      </c>
      <c r="Z32" s="342">
        <v>8194</v>
      </c>
      <c r="AA32" s="265">
        <v>1152</v>
      </c>
      <c r="AB32" s="265">
        <v>2878</v>
      </c>
      <c r="AC32" s="265">
        <v>332</v>
      </c>
      <c r="AD32" s="265">
        <v>57</v>
      </c>
      <c r="AE32" s="265">
        <v>6</v>
      </c>
      <c r="AF32" s="265">
        <v>5259</v>
      </c>
      <c r="AG32" s="335">
        <v>814</v>
      </c>
      <c r="AH32" s="342">
        <v>6797</v>
      </c>
      <c r="AI32" s="265">
        <v>870</v>
      </c>
      <c r="AJ32" s="265">
        <v>1960</v>
      </c>
      <c r="AK32" s="265">
        <v>164</v>
      </c>
      <c r="AL32" s="265">
        <v>17</v>
      </c>
      <c r="AM32" s="265">
        <v>0</v>
      </c>
      <c r="AN32" s="265">
        <v>4820</v>
      </c>
      <c r="AO32" s="335">
        <v>706</v>
      </c>
      <c r="AP32" s="342">
        <v>2712</v>
      </c>
      <c r="AQ32" s="265">
        <v>394</v>
      </c>
      <c r="AR32" s="265">
        <v>718</v>
      </c>
      <c r="AS32" s="265">
        <v>62</v>
      </c>
      <c r="AT32" s="265">
        <v>7</v>
      </c>
      <c r="AU32" s="265">
        <v>1</v>
      </c>
      <c r="AV32" s="265">
        <v>1987</v>
      </c>
      <c r="AW32" s="266">
        <v>331</v>
      </c>
    </row>
    <row r="33" spans="1:49" x14ac:dyDescent="0.25">
      <c r="A33" s="271" t="s">
        <v>16</v>
      </c>
      <c r="B33" s="343">
        <f t="shared" si="8"/>
        <v>28492</v>
      </c>
      <c r="C33" s="250">
        <f t="shared" si="9"/>
        <v>3450</v>
      </c>
      <c r="D33" s="250">
        <f t="shared" si="10"/>
        <v>8833</v>
      </c>
      <c r="E33" s="250">
        <f t="shared" si="11"/>
        <v>715</v>
      </c>
      <c r="F33" s="250">
        <f t="shared" si="12"/>
        <v>139</v>
      </c>
      <c r="G33" s="250">
        <f t="shared" si="13"/>
        <v>8</v>
      </c>
      <c r="H33" s="250">
        <f t="shared" si="14"/>
        <v>19520</v>
      </c>
      <c r="I33" s="322">
        <f t="shared" si="15"/>
        <v>2727</v>
      </c>
      <c r="J33" s="344">
        <v>122</v>
      </c>
      <c r="K33" s="251">
        <v>5</v>
      </c>
      <c r="L33" s="251">
        <v>23</v>
      </c>
      <c r="M33" s="251">
        <v>0</v>
      </c>
      <c r="N33" s="251">
        <v>1</v>
      </c>
      <c r="O33" s="251">
        <v>0</v>
      </c>
      <c r="P33" s="251">
        <v>98</v>
      </c>
      <c r="Q33" s="324">
        <v>5</v>
      </c>
      <c r="R33" s="345">
        <v>10109</v>
      </c>
      <c r="S33" s="251">
        <v>967</v>
      </c>
      <c r="T33" s="251">
        <v>3331</v>
      </c>
      <c r="U33" s="251">
        <v>182</v>
      </c>
      <c r="V33" s="251">
        <v>64</v>
      </c>
      <c r="W33" s="251">
        <v>2</v>
      </c>
      <c r="X33" s="251">
        <v>6714</v>
      </c>
      <c r="Y33" s="324">
        <v>783</v>
      </c>
      <c r="Z33" s="345">
        <v>8406</v>
      </c>
      <c r="AA33" s="251">
        <v>1173</v>
      </c>
      <c r="AB33" s="251">
        <v>2876</v>
      </c>
      <c r="AC33" s="251">
        <v>336</v>
      </c>
      <c r="AD33" s="251">
        <v>51</v>
      </c>
      <c r="AE33" s="251">
        <v>5</v>
      </c>
      <c r="AF33" s="251">
        <v>5479</v>
      </c>
      <c r="AG33" s="324">
        <v>832</v>
      </c>
      <c r="AH33" s="345">
        <v>7056</v>
      </c>
      <c r="AI33" s="251">
        <v>874</v>
      </c>
      <c r="AJ33" s="251">
        <v>1900</v>
      </c>
      <c r="AK33" s="251">
        <v>139</v>
      </c>
      <c r="AL33" s="251">
        <v>13</v>
      </c>
      <c r="AM33" s="251">
        <v>0</v>
      </c>
      <c r="AN33" s="251">
        <v>5143</v>
      </c>
      <c r="AO33" s="324">
        <v>735</v>
      </c>
      <c r="AP33" s="345">
        <v>2799</v>
      </c>
      <c r="AQ33" s="251">
        <v>431</v>
      </c>
      <c r="AR33" s="251">
        <v>703</v>
      </c>
      <c r="AS33" s="251">
        <v>58</v>
      </c>
      <c r="AT33" s="251">
        <v>10</v>
      </c>
      <c r="AU33" s="251">
        <v>1</v>
      </c>
      <c r="AV33" s="251">
        <v>2086</v>
      </c>
      <c r="AW33" s="252">
        <v>372</v>
      </c>
    </row>
    <row r="34" spans="1:49" x14ac:dyDescent="0.25">
      <c r="A34" s="271" t="s">
        <v>17</v>
      </c>
      <c r="B34" s="343">
        <f t="shared" si="8"/>
        <v>30184</v>
      </c>
      <c r="C34" s="250">
        <f t="shared" si="9"/>
        <v>3706</v>
      </c>
      <c r="D34" s="250">
        <f t="shared" si="10"/>
        <v>9266</v>
      </c>
      <c r="E34" s="250">
        <f t="shared" si="11"/>
        <v>740</v>
      </c>
      <c r="F34" s="250">
        <f t="shared" si="12"/>
        <v>147</v>
      </c>
      <c r="G34" s="250">
        <f t="shared" si="13"/>
        <v>8</v>
      </c>
      <c r="H34" s="250">
        <f t="shared" si="14"/>
        <v>20771</v>
      </c>
      <c r="I34" s="322">
        <f t="shared" si="15"/>
        <v>2958</v>
      </c>
      <c r="J34" s="344">
        <v>125</v>
      </c>
      <c r="K34" s="251">
        <v>5</v>
      </c>
      <c r="L34" s="251">
        <v>24</v>
      </c>
      <c r="M34" s="251">
        <v>0</v>
      </c>
      <c r="N34" s="251">
        <v>1</v>
      </c>
      <c r="O34" s="251">
        <v>0</v>
      </c>
      <c r="P34" s="251">
        <v>100</v>
      </c>
      <c r="Q34" s="324">
        <v>5</v>
      </c>
      <c r="R34" s="345">
        <v>11381</v>
      </c>
      <c r="S34" s="251">
        <v>1173</v>
      </c>
      <c r="T34" s="251">
        <v>3863</v>
      </c>
      <c r="U34" s="251">
        <v>243</v>
      </c>
      <c r="V34" s="251">
        <v>80</v>
      </c>
      <c r="W34" s="251">
        <v>3</v>
      </c>
      <c r="X34" s="251">
        <v>7438</v>
      </c>
      <c r="Y34" s="324">
        <v>927</v>
      </c>
      <c r="Z34" s="345">
        <v>8437</v>
      </c>
      <c r="AA34" s="251">
        <v>1116</v>
      </c>
      <c r="AB34" s="251">
        <v>2841</v>
      </c>
      <c r="AC34" s="251">
        <v>309</v>
      </c>
      <c r="AD34" s="251">
        <v>41</v>
      </c>
      <c r="AE34" s="251">
        <v>4</v>
      </c>
      <c r="AF34" s="251">
        <v>5555</v>
      </c>
      <c r="AG34" s="324">
        <v>803</v>
      </c>
      <c r="AH34" s="345">
        <v>7161</v>
      </c>
      <c r="AI34" s="251">
        <v>948</v>
      </c>
      <c r="AJ34" s="251">
        <v>1850</v>
      </c>
      <c r="AK34" s="251">
        <v>141</v>
      </c>
      <c r="AL34" s="251">
        <v>12</v>
      </c>
      <c r="AM34" s="251">
        <v>1</v>
      </c>
      <c r="AN34" s="251">
        <v>5299</v>
      </c>
      <c r="AO34" s="324">
        <v>806</v>
      </c>
      <c r="AP34" s="345">
        <v>3080</v>
      </c>
      <c r="AQ34" s="251">
        <v>464</v>
      </c>
      <c r="AR34" s="251">
        <v>688</v>
      </c>
      <c r="AS34" s="251">
        <v>47</v>
      </c>
      <c r="AT34" s="251">
        <v>13</v>
      </c>
      <c r="AU34" s="251">
        <v>0</v>
      </c>
      <c r="AV34" s="251">
        <v>2379</v>
      </c>
      <c r="AW34" s="252">
        <v>417</v>
      </c>
    </row>
    <row r="35" spans="1:49" x14ac:dyDescent="0.25">
      <c r="A35" s="346">
        <v>1994</v>
      </c>
      <c r="B35" s="343">
        <f t="shared" si="8"/>
        <v>31604</v>
      </c>
      <c r="C35" s="250">
        <f t="shared" si="9"/>
        <v>3859</v>
      </c>
      <c r="D35" s="250">
        <f t="shared" si="10"/>
        <v>9568</v>
      </c>
      <c r="E35" s="250">
        <f t="shared" si="11"/>
        <v>760</v>
      </c>
      <c r="F35" s="250">
        <f t="shared" si="12"/>
        <v>316</v>
      </c>
      <c r="G35" s="250">
        <f t="shared" si="13"/>
        <v>29</v>
      </c>
      <c r="H35" s="250">
        <f t="shared" si="14"/>
        <v>21720</v>
      </c>
      <c r="I35" s="322">
        <f t="shared" si="15"/>
        <v>3070</v>
      </c>
      <c r="J35" s="344">
        <v>128</v>
      </c>
      <c r="K35" s="251">
        <v>6</v>
      </c>
      <c r="L35" s="251">
        <v>24</v>
      </c>
      <c r="M35" s="251">
        <v>0</v>
      </c>
      <c r="N35" s="251">
        <v>2</v>
      </c>
      <c r="O35" s="251">
        <v>0</v>
      </c>
      <c r="P35" s="251">
        <v>102</v>
      </c>
      <c r="Q35" s="324">
        <v>6</v>
      </c>
      <c r="R35" s="345">
        <v>12521</v>
      </c>
      <c r="S35" s="251">
        <v>1337</v>
      </c>
      <c r="T35" s="251">
        <v>4405</v>
      </c>
      <c r="U35" s="251">
        <v>304</v>
      </c>
      <c r="V35" s="251">
        <v>152</v>
      </c>
      <c r="W35" s="251">
        <v>8</v>
      </c>
      <c r="X35" s="251">
        <v>7964</v>
      </c>
      <c r="Y35" s="324">
        <v>1025</v>
      </c>
      <c r="Z35" s="345">
        <v>8306</v>
      </c>
      <c r="AA35" s="251">
        <v>1077</v>
      </c>
      <c r="AB35" s="251">
        <v>2615</v>
      </c>
      <c r="AC35" s="251">
        <v>277</v>
      </c>
      <c r="AD35" s="251">
        <v>65</v>
      </c>
      <c r="AE35" s="251">
        <v>8</v>
      </c>
      <c r="AF35" s="251">
        <v>5626</v>
      </c>
      <c r="AG35" s="324">
        <v>792</v>
      </c>
      <c r="AH35" s="345">
        <v>7244</v>
      </c>
      <c r="AI35" s="251">
        <v>935</v>
      </c>
      <c r="AJ35" s="251">
        <v>1835</v>
      </c>
      <c r="AK35" s="251">
        <v>133</v>
      </c>
      <c r="AL35" s="251">
        <v>68</v>
      </c>
      <c r="AM35" s="251">
        <v>10</v>
      </c>
      <c r="AN35" s="251">
        <v>5341</v>
      </c>
      <c r="AO35" s="324">
        <v>792</v>
      </c>
      <c r="AP35" s="345">
        <v>3405</v>
      </c>
      <c r="AQ35" s="251">
        <v>504</v>
      </c>
      <c r="AR35" s="251">
        <v>689</v>
      </c>
      <c r="AS35" s="251">
        <v>46</v>
      </c>
      <c r="AT35" s="251">
        <v>29</v>
      </c>
      <c r="AU35" s="251">
        <v>3</v>
      </c>
      <c r="AV35" s="251">
        <v>2687</v>
      </c>
      <c r="AW35" s="252">
        <v>455</v>
      </c>
    </row>
    <row r="36" spans="1:49" x14ac:dyDescent="0.25">
      <c r="A36" s="346">
        <v>1995</v>
      </c>
      <c r="B36" s="343">
        <f t="shared" si="8"/>
        <v>33938</v>
      </c>
      <c r="C36" s="250">
        <f t="shared" si="9"/>
        <v>4195</v>
      </c>
      <c r="D36" s="250">
        <f t="shared" si="10"/>
        <v>9829</v>
      </c>
      <c r="E36" s="250">
        <f t="shared" si="11"/>
        <v>783</v>
      </c>
      <c r="F36" s="250">
        <f t="shared" si="12"/>
        <v>354</v>
      </c>
      <c r="G36" s="250">
        <f t="shared" si="13"/>
        <v>35</v>
      </c>
      <c r="H36" s="250">
        <f t="shared" si="14"/>
        <v>23755</v>
      </c>
      <c r="I36" s="322">
        <f t="shared" si="15"/>
        <v>3377</v>
      </c>
      <c r="J36" s="344">
        <v>132</v>
      </c>
      <c r="K36" s="251">
        <v>6</v>
      </c>
      <c r="L36" s="251">
        <v>24</v>
      </c>
      <c r="M36" s="251">
        <v>0</v>
      </c>
      <c r="N36" s="251">
        <v>2</v>
      </c>
      <c r="O36" s="251">
        <v>0</v>
      </c>
      <c r="P36" s="251">
        <v>106</v>
      </c>
      <c r="Q36" s="324">
        <v>6</v>
      </c>
      <c r="R36" s="345">
        <v>13716</v>
      </c>
      <c r="S36" s="251">
        <v>1531</v>
      </c>
      <c r="T36" s="251">
        <v>4804</v>
      </c>
      <c r="U36" s="251">
        <v>364</v>
      </c>
      <c r="V36" s="251">
        <v>160</v>
      </c>
      <c r="W36" s="251">
        <v>11</v>
      </c>
      <c r="X36" s="251">
        <v>8752</v>
      </c>
      <c r="Y36" s="324">
        <v>1156</v>
      </c>
      <c r="Z36" s="345">
        <v>8413</v>
      </c>
      <c r="AA36" s="251">
        <v>1071</v>
      </c>
      <c r="AB36" s="251">
        <v>2526</v>
      </c>
      <c r="AC36" s="251">
        <v>247</v>
      </c>
      <c r="AD36" s="251">
        <v>71</v>
      </c>
      <c r="AE36" s="251">
        <v>10</v>
      </c>
      <c r="AF36" s="251">
        <v>5816</v>
      </c>
      <c r="AG36" s="324">
        <v>814</v>
      </c>
      <c r="AH36" s="345">
        <v>7834</v>
      </c>
      <c r="AI36" s="251">
        <v>1008</v>
      </c>
      <c r="AJ36" s="251">
        <v>1827</v>
      </c>
      <c r="AK36" s="251">
        <v>126</v>
      </c>
      <c r="AL36" s="251">
        <v>68</v>
      </c>
      <c r="AM36" s="251">
        <v>5</v>
      </c>
      <c r="AN36" s="251">
        <v>5939</v>
      </c>
      <c r="AO36" s="324">
        <v>877</v>
      </c>
      <c r="AP36" s="345">
        <v>3843</v>
      </c>
      <c r="AQ36" s="251">
        <v>579</v>
      </c>
      <c r="AR36" s="251">
        <v>648</v>
      </c>
      <c r="AS36" s="251">
        <v>46</v>
      </c>
      <c r="AT36" s="251">
        <v>53</v>
      </c>
      <c r="AU36" s="251">
        <v>9</v>
      </c>
      <c r="AV36" s="251">
        <v>3142</v>
      </c>
      <c r="AW36" s="252">
        <v>524</v>
      </c>
    </row>
    <row r="37" spans="1:49" x14ac:dyDescent="0.25">
      <c r="A37" s="346">
        <v>1996</v>
      </c>
      <c r="B37" s="343">
        <f t="shared" si="8"/>
        <v>35933</v>
      </c>
      <c r="C37" s="250">
        <f t="shared" si="9"/>
        <v>4514</v>
      </c>
      <c r="D37" s="250">
        <f t="shared" si="10"/>
        <v>10134</v>
      </c>
      <c r="E37" s="250">
        <f t="shared" si="11"/>
        <v>826</v>
      </c>
      <c r="F37" s="250">
        <f t="shared" si="12"/>
        <v>381</v>
      </c>
      <c r="G37" s="250">
        <f t="shared" si="13"/>
        <v>34</v>
      </c>
      <c r="H37" s="250">
        <f t="shared" si="14"/>
        <v>25418</v>
      </c>
      <c r="I37" s="322">
        <f t="shared" si="15"/>
        <v>3654</v>
      </c>
      <c r="J37" s="344">
        <v>132</v>
      </c>
      <c r="K37" s="251">
        <v>5</v>
      </c>
      <c r="L37" s="251">
        <v>24</v>
      </c>
      <c r="M37" s="251">
        <v>0</v>
      </c>
      <c r="N37" s="251">
        <v>2</v>
      </c>
      <c r="O37" s="251">
        <v>0</v>
      </c>
      <c r="P37" s="251">
        <v>106</v>
      </c>
      <c r="Q37" s="324">
        <v>5</v>
      </c>
      <c r="R37" s="345">
        <v>14811</v>
      </c>
      <c r="S37" s="251">
        <v>1713</v>
      </c>
      <c r="T37" s="251">
        <v>5200</v>
      </c>
      <c r="U37" s="251">
        <v>434</v>
      </c>
      <c r="V37" s="251">
        <v>164</v>
      </c>
      <c r="W37" s="251">
        <v>14</v>
      </c>
      <c r="X37" s="251">
        <v>9447</v>
      </c>
      <c r="Y37" s="324">
        <v>1265</v>
      </c>
      <c r="Z37" s="345">
        <v>8494</v>
      </c>
      <c r="AA37" s="251">
        <v>1031</v>
      </c>
      <c r="AB37" s="251">
        <v>2401</v>
      </c>
      <c r="AC37" s="251">
        <v>196</v>
      </c>
      <c r="AD37" s="251">
        <v>74</v>
      </c>
      <c r="AE37" s="251">
        <v>6</v>
      </c>
      <c r="AF37" s="251">
        <v>6019</v>
      </c>
      <c r="AG37" s="324">
        <v>829</v>
      </c>
      <c r="AH37" s="345">
        <v>8128</v>
      </c>
      <c r="AI37" s="251">
        <v>1060</v>
      </c>
      <c r="AJ37" s="251">
        <v>1852</v>
      </c>
      <c r="AK37" s="251">
        <v>135</v>
      </c>
      <c r="AL37" s="251">
        <v>84</v>
      </c>
      <c r="AM37" s="251">
        <v>5</v>
      </c>
      <c r="AN37" s="251">
        <v>6192</v>
      </c>
      <c r="AO37" s="324">
        <v>920</v>
      </c>
      <c r="AP37" s="345">
        <v>4368</v>
      </c>
      <c r="AQ37" s="251">
        <v>705</v>
      </c>
      <c r="AR37" s="251">
        <v>657</v>
      </c>
      <c r="AS37" s="251">
        <v>61</v>
      </c>
      <c r="AT37" s="251">
        <v>57</v>
      </c>
      <c r="AU37" s="251">
        <v>9</v>
      </c>
      <c r="AV37" s="251">
        <v>3654</v>
      </c>
      <c r="AW37" s="252">
        <v>635</v>
      </c>
    </row>
    <row r="38" spans="1:49" x14ac:dyDescent="0.25">
      <c r="A38" s="346">
        <v>1997</v>
      </c>
      <c r="B38" s="343">
        <f t="shared" si="8"/>
        <v>38801</v>
      </c>
      <c r="C38" s="250">
        <f t="shared" si="9"/>
        <v>5006</v>
      </c>
      <c r="D38" s="250">
        <f t="shared" si="10"/>
        <v>10620</v>
      </c>
      <c r="E38" s="250">
        <f t="shared" si="11"/>
        <v>862</v>
      </c>
      <c r="F38" s="250">
        <f t="shared" si="12"/>
        <v>406</v>
      </c>
      <c r="G38" s="250">
        <f t="shared" si="13"/>
        <v>35</v>
      </c>
      <c r="H38" s="250">
        <f t="shared" si="14"/>
        <v>27775</v>
      </c>
      <c r="I38" s="322">
        <f t="shared" si="15"/>
        <v>4109</v>
      </c>
      <c r="J38" s="344">
        <v>149</v>
      </c>
      <c r="K38" s="251">
        <v>6</v>
      </c>
      <c r="L38" s="251">
        <v>24</v>
      </c>
      <c r="M38" s="251">
        <v>0</v>
      </c>
      <c r="N38" s="251">
        <v>2</v>
      </c>
      <c r="O38" s="251">
        <v>0</v>
      </c>
      <c r="P38" s="251">
        <v>123</v>
      </c>
      <c r="Q38" s="324">
        <v>6</v>
      </c>
      <c r="R38" s="345">
        <v>16221</v>
      </c>
      <c r="S38" s="251">
        <v>1904</v>
      </c>
      <c r="T38" s="251">
        <v>5603</v>
      </c>
      <c r="U38" s="251">
        <v>474</v>
      </c>
      <c r="V38" s="251">
        <v>173</v>
      </c>
      <c r="W38" s="251">
        <v>13</v>
      </c>
      <c r="X38" s="251">
        <v>10445</v>
      </c>
      <c r="Y38" s="324">
        <v>1417</v>
      </c>
      <c r="Z38" s="345">
        <v>8993</v>
      </c>
      <c r="AA38" s="251">
        <v>1089</v>
      </c>
      <c r="AB38" s="251">
        <v>2437</v>
      </c>
      <c r="AC38" s="251">
        <v>188</v>
      </c>
      <c r="AD38" s="251">
        <v>93</v>
      </c>
      <c r="AE38" s="251">
        <v>10</v>
      </c>
      <c r="AF38" s="251">
        <v>6463</v>
      </c>
      <c r="AG38" s="324">
        <v>891</v>
      </c>
      <c r="AH38" s="345">
        <v>8782</v>
      </c>
      <c r="AI38" s="251">
        <v>1152</v>
      </c>
      <c r="AJ38" s="251">
        <v>1838</v>
      </c>
      <c r="AK38" s="251">
        <v>127</v>
      </c>
      <c r="AL38" s="251">
        <v>106</v>
      </c>
      <c r="AM38" s="251">
        <v>9</v>
      </c>
      <c r="AN38" s="251">
        <v>6838</v>
      </c>
      <c r="AO38" s="324">
        <v>1016</v>
      </c>
      <c r="AP38" s="345">
        <v>4656</v>
      </c>
      <c r="AQ38" s="251">
        <v>855</v>
      </c>
      <c r="AR38" s="251">
        <v>718</v>
      </c>
      <c r="AS38" s="251">
        <v>73</v>
      </c>
      <c r="AT38" s="251">
        <v>32</v>
      </c>
      <c r="AU38" s="251">
        <v>3</v>
      </c>
      <c r="AV38" s="251">
        <v>3906</v>
      </c>
      <c r="AW38" s="252">
        <v>779</v>
      </c>
    </row>
    <row r="39" spans="1:49" x14ac:dyDescent="0.25">
      <c r="A39" s="346">
        <v>1998</v>
      </c>
      <c r="B39" s="343">
        <f t="shared" si="8"/>
        <v>40345</v>
      </c>
      <c r="C39" s="250">
        <f t="shared" si="9"/>
        <v>5291</v>
      </c>
      <c r="D39" s="250">
        <f t="shared" si="10"/>
        <v>10767</v>
      </c>
      <c r="E39" s="347">
        <f t="shared" si="11"/>
        <v>895</v>
      </c>
      <c r="F39" s="250">
        <f t="shared" si="12"/>
        <v>439</v>
      </c>
      <c r="G39" s="347">
        <f t="shared" si="13"/>
        <v>40</v>
      </c>
      <c r="H39" s="250">
        <f t="shared" si="14"/>
        <v>29139</v>
      </c>
      <c r="I39" s="348">
        <f t="shared" si="15"/>
        <v>4356</v>
      </c>
      <c r="J39" s="344">
        <v>151</v>
      </c>
      <c r="K39" s="251">
        <v>7</v>
      </c>
      <c r="L39" s="251">
        <v>24</v>
      </c>
      <c r="M39" s="269">
        <v>0</v>
      </c>
      <c r="N39" s="251">
        <v>2</v>
      </c>
      <c r="O39" s="269">
        <v>0</v>
      </c>
      <c r="P39" s="251">
        <v>125</v>
      </c>
      <c r="Q39" s="269">
        <v>7</v>
      </c>
      <c r="R39" s="345">
        <v>17118</v>
      </c>
      <c r="S39" s="251">
        <v>2015</v>
      </c>
      <c r="T39" s="251">
        <v>5890</v>
      </c>
      <c r="U39" s="269">
        <v>507</v>
      </c>
      <c r="V39" s="251">
        <v>177</v>
      </c>
      <c r="W39" s="269">
        <v>13</v>
      </c>
      <c r="X39" s="251">
        <v>11051</v>
      </c>
      <c r="Y39" s="269">
        <v>1495</v>
      </c>
      <c r="Z39" s="345">
        <v>9325</v>
      </c>
      <c r="AA39" s="251">
        <v>1150</v>
      </c>
      <c r="AB39" s="251">
        <v>2360</v>
      </c>
      <c r="AC39" s="269">
        <v>179</v>
      </c>
      <c r="AD39" s="251">
        <v>101</v>
      </c>
      <c r="AE39" s="269">
        <v>10</v>
      </c>
      <c r="AF39" s="251">
        <v>6864</v>
      </c>
      <c r="AG39" s="269">
        <v>961</v>
      </c>
      <c r="AH39" s="345">
        <v>9062</v>
      </c>
      <c r="AI39" s="251">
        <v>1219</v>
      </c>
      <c r="AJ39" s="251">
        <v>1834</v>
      </c>
      <c r="AK39" s="269">
        <v>135</v>
      </c>
      <c r="AL39" s="251">
        <v>126</v>
      </c>
      <c r="AM39" s="269">
        <v>14</v>
      </c>
      <c r="AN39" s="251">
        <v>7102</v>
      </c>
      <c r="AO39" s="269">
        <v>1070</v>
      </c>
      <c r="AP39" s="345">
        <v>4689</v>
      </c>
      <c r="AQ39" s="251">
        <v>900</v>
      </c>
      <c r="AR39" s="251">
        <v>659</v>
      </c>
      <c r="AS39" s="269">
        <v>74</v>
      </c>
      <c r="AT39" s="251">
        <v>33</v>
      </c>
      <c r="AU39" s="269">
        <v>3</v>
      </c>
      <c r="AV39" s="251">
        <v>3997</v>
      </c>
      <c r="AW39" s="270">
        <v>823</v>
      </c>
    </row>
    <row r="40" spans="1:49" x14ac:dyDescent="0.25">
      <c r="A40" s="346">
        <v>1999</v>
      </c>
      <c r="B40" s="343">
        <f t="shared" si="8"/>
        <v>41226</v>
      </c>
      <c r="C40" s="250">
        <f t="shared" si="9"/>
        <v>5494</v>
      </c>
      <c r="D40" s="250">
        <f t="shared" si="10"/>
        <v>10849</v>
      </c>
      <c r="E40" s="347">
        <f t="shared" si="11"/>
        <v>911</v>
      </c>
      <c r="F40" s="250">
        <f t="shared" si="12"/>
        <v>475</v>
      </c>
      <c r="G40" s="347">
        <f t="shared" si="13"/>
        <v>39</v>
      </c>
      <c r="H40" s="250">
        <f t="shared" si="14"/>
        <v>29902</v>
      </c>
      <c r="I40" s="348">
        <f t="shared" si="15"/>
        <v>4544</v>
      </c>
      <c r="J40" s="344">
        <v>155</v>
      </c>
      <c r="K40" s="251">
        <v>8</v>
      </c>
      <c r="L40" s="251">
        <v>24</v>
      </c>
      <c r="M40" s="269">
        <v>0</v>
      </c>
      <c r="N40" s="251">
        <v>2</v>
      </c>
      <c r="O40" s="269">
        <v>0</v>
      </c>
      <c r="P40" s="251">
        <v>129</v>
      </c>
      <c r="Q40" s="269">
        <v>8</v>
      </c>
      <c r="R40" s="345">
        <v>17951</v>
      </c>
      <c r="S40" s="251">
        <v>2126</v>
      </c>
      <c r="T40" s="251">
        <v>6138</v>
      </c>
      <c r="U40" s="269">
        <v>527</v>
      </c>
      <c r="V40" s="251">
        <v>207</v>
      </c>
      <c r="W40" s="269">
        <v>14</v>
      </c>
      <c r="X40" s="251">
        <v>11606</v>
      </c>
      <c r="Y40" s="269">
        <v>1585</v>
      </c>
      <c r="Z40" s="345">
        <v>9701</v>
      </c>
      <c r="AA40" s="251">
        <v>1206</v>
      </c>
      <c r="AB40" s="251">
        <v>2350</v>
      </c>
      <c r="AC40" s="269">
        <v>168</v>
      </c>
      <c r="AD40" s="251">
        <v>99</v>
      </c>
      <c r="AE40" s="269">
        <v>9</v>
      </c>
      <c r="AF40" s="251">
        <v>7252</v>
      </c>
      <c r="AG40" s="269">
        <v>1029</v>
      </c>
      <c r="AH40" s="345">
        <v>9104</v>
      </c>
      <c r="AI40" s="251">
        <v>1250</v>
      </c>
      <c r="AJ40" s="251">
        <v>1846</v>
      </c>
      <c r="AK40" s="269">
        <v>155</v>
      </c>
      <c r="AL40" s="251">
        <v>145</v>
      </c>
      <c r="AM40" s="269">
        <v>16</v>
      </c>
      <c r="AN40" s="251">
        <v>7113</v>
      </c>
      <c r="AO40" s="269">
        <v>1079</v>
      </c>
      <c r="AP40" s="345">
        <v>4315</v>
      </c>
      <c r="AQ40" s="251">
        <v>904</v>
      </c>
      <c r="AR40" s="251">
        <v>491</v>
      </c>
      <c r="AS40" s="269">
        <v>61</v>
      </c>
      <c r="AT40" s="251">
        <v>22</v>
      </c>
      <c r="AU40" s="269">
        <v>0</v>
      </c>
      <c r="AV40" s="251">
        <v>3802</v>
      </c>
      <c r="AW40" s="270">
        <v>843</v>
      </c>
    </row>
    <row r="41" spans="1:49" ht="14.25" thickBot="1" x14ac:dyDescent="0.3">
      <c r="A41" s="349">
        <v>2000</v>
      </c>
      <c r="B41" s="337">
        <f t="shared" si="8"/>
        <v>41951</v>
      </c>
      <c r="C41" s="259">
        <f t="shared" si="9"/>
        <v>5761</v>
      </c>
      <c r="D41" s="259">
        <f t="shared" si="10"/>
        <v>10887</v>
      </c>
      <c r="E41" s="350">
        <f t="shared" si="11"/>
        <v>929</v>
      </c>
      <c r="F41" s="259">
        <f t="shared" si="12"/>
        <v>472</v>
      </c>
      <c r="G41" s="350">
        <f t="shared" si="13"/>
        <v>37</v>
      </c>
      <c r="H41" s="259">
        <f t="shared" si="14"/>
        <v>30592</v>
      </c>
      <c r="I41" s="351">
        <f t="shared" si="15"/>
        <v>4795</v>
      </c>
      <c r="J41" s="338">
        <v>155</v>
      </c>
      <c r="K41" s="260">
        <v>7</v>
      </c>
      <c r="L41" s="260">
        <v>23</v>
      </c>
      <c r="M41" s="273">
        <v>0</v>
      </c>
      <c r="N41" s="260">
        <v>2</v>
      </c>
      <c r="O41" s="273">
        <v>0</v>
      </c>
      <c r="P41" s="260">
        <v>130</v>
      </c>
      <c r="Q41" s="273">
        <v>7</v>
      </c>
      <c r="R41" s="339">
        <v>18563</v>
      </c>
      <c r="S41" s="260">
        <v>2224</v>
      </c>
      <c r="T41" s="260">
        <v>6377</v>
      </c>
      <c r="U41" s="273">
        <v>556</v>
      </c>
      <c r="V41" s="260">
        <v>216</v>
      </c>
      <c r="W41" s="273">
        <v>15</v>
      </c>
      <c r="X41" s="260">
        <v>11970</v>
      </c>
      <c r="Y41" s="273">
        <v>1653</v>
      </c>
      <c r="Z41" s="339">
        <v>9969</v>
      </c>
      <c r="AA41" s="260">
        <v>1262</v>
      </c>
      <c r="AB41" s="260">
        <v>2334</v>
      </c>
      <c r="AC41" s="273">
        <v>163</v>
      </c>
      <c r="AD41" s="260">
        <v>122</v>
      </c>
      <c r="AE41" s="273">
        <v>7</v>
      </c>
      <c r="AF41" s="260">
        <v>7513</v>
      </c>
      <c r="AG41" s="273">
        <v>1092</v>
      </c>
      <c r="AH41" s="339">
        <v>9075</v>
      </c>
      <c r="AI41" s="260">
        <v>1294</v>
      </c>
      <c r="AJ41" s="260">
        <v>1787</v>
      </c>
      <c r="AK41" s="273">
        <v>165</v>
      </c>
      <c r="AL41" s="260">
        <v>121</v>
      </c>
      <c r="AM41" s="273">
        <v>15</v>
      </c>
      <c r="AN41" s="260">
        <v>7167</v>
      </c>
      <c r="AO41" s="273">
        <v>1114</v>
      </c>
      <c r="AP41" s="339">
        <v>4189</v>
      </c>
      <c r="AQ41" s="260">
        <v>974</v>
      </c>
      <c r="AR41" s="260">
        <v>366</v>
      </c>
      <c r="AS41" s="273">
        <v>45</v>
      </c>
      <c r="AT41" s="260">
        <v>11</v>
      </c>
      <c r="AU41" s="273">
        <v>0</v>
      </c>
      <c r="AV41" s="260">
        <v>3812</v>
      </c>
      <c r="AW41" s="274">
        <v>929</v>
      </c>
    </row>
    <row r="42" spans="1:49" x14ac:dyDescent="0.25">
      <c r="A42" s="352">
        <v>2001</v>
      </c>
      <c r="B42" s="340">
        <f t="shared" si="8"/>
        <v>43309</v>
      </c>
      <c r="C42" s="264">
        <f t="shared" si="9"/>
        <v>6111</v>
      </c>
      <c r="D42" s="264">
        <f t="shared" si="10"/>
        <v>10981</v>
      </c>
      <c r="E42" s="353">
        <f t="shared" si="11"/>
        <v>969</v>
      </c>
      <c r="F42" s="264">
        <f t="shared" si="12"/>
        <v>467</v>
      </c>
      <c r="G42" s="353">
        <f t="shared" si="13"/>
        <v>36</v>
      </c>
      <c r="H42" s="264">
        <f t="shared" si="14"/>
        <v>31861</v>
      </c>
      <c r="I42" s="354">
        <f t="shared" si="15"/>
        <v>5106</v>
      </c>
      <c r="J42" s="341">
        <v>162</v>
      </c>
      <c r="K42" s="265">
        <v>8</v>
      </c>
      <c r="L42" s="265">
        <v>24</v>
      </c>
      <c r="M42" s="276">
        <v>0</v>
      </c>
      <c r="N42" s="265">
        <v>2</v>
      </c>
      <c r="O42" s="276">
        <v>0</v>
      </c>
      <c r="P42" s="265">
        <v>136</v>
      </c>
      <c r="Q42" s="276">
        <v>8</v>
      </c>
      <c r="R42" s="342">
        <v>19554</v>
      </c>
      <c r="S42" s="265">
        <v>2346</v>
      </c>
      <c r="T42" s="265">
        <v>6535</v>
      </c>
      <c r="U42" s="276">
        <v>579</v>
      </c>
      <c r="V42" s="265">
        <v>224</v>
      </c>
      <c r="W42" s="276">
        <v>15</v>
      </c>
      <c r="X42" s="265">
        <v>12795</v>
      </c>
      <c r="Y42" s="276">
        <v>1752</v>
      </c>
      <c r="Z42" s="342">
        <v>10452</v>
      </c>
      <c r="AA42" s="265">
        <v>1353</v>
      </c>
      <c r="AB42" s="265">
        <v>2354</v>
      </c>
      <c r="AC42" s="276">
        <v>171</v>
      </c>
      <c r="AD42" s="265">
        <v>140</v>
      </c>
      <c r="AE42" s="276">
        <v>13</v>
      </c>
      <c r="AF42" s="265">
        <v>7958</v>
      </c>
      <c r="AG42" s="276">
        <v>1169</v>
      </c>
      <c r="AH42" s="342">
        <v>8923</v>
      </c>
      <c r="AI42" s="265">
        <v>1392</v>
      </c>
      <c r="AJ42" s="265">
        <v>1686</v>
      </c>
      <c r="AK42" s="276">
        <v>175</v>
      </c>
      <c r="AL42" s="265">
        <v>92</v>
      </c>
      <c r="AM42" s="276">
        <v>8</v>
      </c>
      <c r="AN42" s="265">
        <v>7145</v>
      </c>
      <c r="AO42" s="276">
        <v>1209</v>
      </c>
      <c r="AP42" s="342">
        <v>4218</v>
      </c>
      <c r="AQ42" s="265">
        <v>1012</v>
      </c>
      <c r="AR42" s="265">
        <v>382</v>
      </c>
      <c r="AS42" s="276">
        <v>44</v>
      </c>
      <c r="AT42" s="265">
        <v>9</v>
      </c>
      <c r="AU42" s="276">
        <v>0</v>
      </c>
      <c r="AV42" s="265">
        <v>3827</v>
      </c>
      <c r="AW42" s="277">
        <v>968</v>
      </c>
    </row>
    <row r="43" spans="1:49" x14ac:dyDescent="0.25">
      <c r="A43" s="346">
        <v>2002</v>
      </c>
      <c r="B43" s="343">
        <f t="shared" si="8"/>
        <v>44177</v>
      </c>
      <c r="C43" s="250">
        <f t="shared" si="9"/>
        <v>6420</v>
      </c>
      <c r="D43" s="250">
        <f t="shared" si="10"/>
        <v>11144</v>
      </c>
      <c r="E43" s="347">
        <f t="shared" si="11"/>
        <v>1010</v>
      </c>
      <c r="F43" s="250">
        <f t="shared" si="12"/>
        <v>488</v>
      </c>
      <c r="G43" s="347">
        <f t="shared" si="13"/>
        <v>42</v>
      </c>
      <c r="H43" s="250">
        <f t="shared" si="14"/>
        <v>32545</v>
      </c>
      <c r="I43" s="348">
        <f t="shared" si="15"/>
        <v>5368</v>
      </c>
      <c r="J43" s="344">
        <v>159</v>
      </c>
      <c r="K43" s="251">
        <v>9</v>
      </c>
      <c r="L43" s="251">
        <v>24</v>
      </c>
      <c r="M43" s="269">
        <v>0</v>
      </c>
      <c r="N43" s="251">
        <v>2</v>
      </c>
      <c r="O43" s="269">
        <v>0</v>
      </c>
      <c r="P43" s="251">
        <v>133</v>
      </c>
      <c r="Q43" s="269">
        <v>9</v>
      </c>
      <c r="R43" s="345">
        <v>20659</v>
      </c>
      <c r="S43" s="251">
        <v>2520</v>
      </c>
      <c r="T43" s="251">
        <v>6775</v>
      </c>
      <c r="U43" s="269">
        <v>607</v>
      </c>
      <c r="V43" s="251">
        <v>237</v>
      </c>
      <c r="W43" s="269">
        <v>18</v>
      </c>
      <c r="X43" s="251">
        <v>13647</v>
      </c>
      <c r="Y43" s="269">
        <v>1895</v>
      </c>
      <c r="Z43" s="345">
        <v>10639</v>
      </c>
      <c r="AA43" s="251">
        <v>1418</v>
      </c>
      <c r="AB43" s="251">
        <v>2318</v>
      </c>
      <c r="AC43" s="269">
        <v>166</v>
      </c>
      <c r="AD43" s="251">
        <v>152</v>
      </c>
      <c r="AE43" s="269">
        <v>13</v>
      </c>
      <c r="AF43" s="251">
        <v>8169</v>
      </c>
      <c r="AG43" s="269">
        <v>1239</v>
      </c>
      <c r="AH43" s="345">
        <v>8471</v>
      </c>
      <c r="AI43" s="251">
        <v>1372</v>
      </c>
      <c r="AJ43" s="251">
        <v>1571</v>
      </c>
      <c r="AK43" s="269">
        <v>174</v>
      </c>
      <c r="AL43" s="251">
        <v>82</v>
      </c>
      <c r="AM43" s="269">
        <v>9</v>
      </c>
      <c r="AN43" s="251">
        <v>6818</v>
      </c>
      <c r="AO43" s="269">
        <v>1189</v>
      </c>
      <c r="AP43" s="345">
        <v>4249</v>
      </c>
      <c r="AQ43" s="251">
        <v>1101</v>
      </c>
      <c r="AR43" s="251">
        <v>456</v>
      </c>
      <c r="AS43" s="269">
        <v>63</v>
      </c>
      <c r="AT43" s="251">
        <v>15</v>
      </c>
      <c r="AU43" s="269">
        <v>2</v>
      </c>
      <c r="AV43" s="251">
        <v>3778</v>
      </c>
      <c r="AW43" s="270">
        <v>1036</v>
      </c>
    </row>
    <row r="44" spans="1:49" x14ac:dyDescent="0.25">
      <c r="A44" s="346">
        <v>2003</v>
      </c>
      <c r="B44" s="343">
        <f t="shared" si="8"/>
        <v>45272</v>
      </c>
      <c r="C44" s="250">
        <f t="shared" si="9"/>
        <v>6731</v>
      </c>
      <c r="D44" s="250">
        <f t="shared" si="10"/>
        <v>11414</v>
      </c>
      <c r="E44" s="347">
        <f t="shared" si="11"/>
        <v>1051</v>
      </c>
      <c r="F44" s="250">
        <f t="shared" si="12"/>
        <v>510</v>
      </c>
      <c r="G44" s="347">
        <f t="shared" si="13"/>
        <v>49</v>
      </c>
      <c r="H44" s="250">
        <f t="shared" si="14"/>
        <v>33348</v>
      </c>
      <c r="I44" s="348">
        <f t="shared" si="15"/>
        <v>5631</v>
      </c>
      <c r="J44" s="344">
        <v>166</v>
      </c>
      <c r="K44" s="251">
        <v>12</v>
      </c>
      <c r="L44" s="251">
        <v>23</v>
      </c>
      <c r="M44" s="269">
        <v>0</v>
      </c>
      <c r="N44" s="251">
        <v>2</v>
      </c>
      <c r="O44" s="269">
        <v>0</v>
      </c>
      <c r="P44" s="251">
        <v>141</v>
      </c>
      <c r="Q44" s="269">
        <v>12</v>
      </c>
      <c r="R44" s="345">
        <v>21541</v>
      </c>
      <c r="S44" s="251">
        <v>2650</v>
      </c>
      <c r="T44" s="251">
        <v>7023</v>
      </c>
      <c r="U44" s="269">
        <v>628</v>
      </c>
      <c r="V44" s="251">
        <v>245</v>
      </c>
      <c r="W44" s="269">
        <v>18</v>
      </c>
      <c r="X44" s="251">
        <v>14273</v>
      </c>
      <c r="Y44" s="269">
        <v>2004</v>
      </c>
      <c r="Z44" s="345">
        <v>10694</v>
      </c>
      <c r="AA44" s="251">
        <v>1444</v>
      </c>
      <c r="AB44" s="251">
        <v>2314</v>
      </c>
      <c r="AC44" s="269">
        <v>176</v>
      </c>
      <c r="AD44" s="251">
        <v>167</v>
      </c>
      <c r="AE44" s="269">
        <v>16</v>
      </c>
      <c r="AF44" s="251">
        <v>8213</v>
      </c>
      <c r="AG44" s="269">
        <v>1252</v>
      </c>
      <c r="AH44" s="345">
        <v>8513</v>
      </c>
      <c r="AI44" s="251">
        <v>1482</v>
      </c>
      <c r="AJ44" s="251">
        <v>1528</v>
      </c>
      <c r="AK44" s="269">
        <v>171</v>
      </c>
      <c r="AL44" s="251">
        <v>71</v>
      </c>
      <c r="AM44" s="269">
        <v>11</v>
      </c>
      <c r="AN44" s="251">
        <v>6914</v>
      </c>
      <c r="AO44" s="269">
        <v>1300</v>
      </c>
      <c r="AP44" s="345">
        <v>4358</v>
      </c>
      <c r="AQ44" s="251">
        <v>1143</v>
      </c>
      <c r="AR44" s="251">
        <v>526</v>
      </c>
      <c r="AS44" s="269">
        <v>76</v>
      </c>
      <c r="AT44" s="251">
        <v>25</v>
      </c>
      <c r="AU44" s="269">
        <v>4</v>
      </c>
      <c r="AV44" s="251">
        <v>3807</v>
      </c>
      <c r="AW44" s="270">
        <v>1063</v>
      </c>
    </row>
    <row r="45" spans="1:49" x14ac:dyDescent="0.25">
      <c r="A45" s="314">
        <v>2004</v>
      </c>
      <c r="B45" s="343">
        <f t="shared" si="8"/>
        <v>47005</v>
      </c>
      <c r="C45" s="250">
        <f t="shared" si="9"/>
        <v>7227</v>
      </c>
      <c r="D45" s="250">
        <f t="shared" si="10"/>
        <v>11974</v>
      </c>
      <c r="E45" s="347">
        <f t="shared" si="11"/>
        <v>1194</v>
      </c>
      <c r="F45" s="250">
        <f t="shared" si="12"/>
        <v>529</v>
      </c>
      <c r="G45" s="347">
        <f t="shared" si="13"/>
        <v>50</v>
      </c>
      <c r="H45" s="250">
        <f t="shared" si="14"/>
        <v>34502</v>
      </c>
      <c r="I45" s="348">
        <f t="shared" si="15"/>
        <v>5983</v>
      </c>
      <c r="J45" s="344">
        <v>168</v>
      </c>
      <c r="K45" s="251">
        <v>12</v>
      </c>
      <c r="L45" s="251">
        <v>24</v>
      </c>
      <c r="M45" s="269">
        <v>0</v>
      </c>
      <c r="N45" s="251">
        <v>2</v>
      </c>
      <c r="O45" s="269">
        <v>0</v>
      </c>
      <c r="P45" s="251">
        <v>142</v>
      </c>
      <c r="Q45" s="269">
        <v>12</v>
      </c>
      <c r="R45" s="345">
        <v>22689</v>
      </c>
      <c r="S45" s="251">
        <v>2821</v>
      </c>
      <c r="T45" s="251">
        <v>7259</v>
      </c>
      <c r="U45" s="269">
        <v>651</v>
      </c>
      <c r="V45" s="251">
        <v>236</v>
      </c>
      <c r="W45" s="269">
        <v>18</v>
      </c>
      <c r="X45" s="251">
        <v>15194</v>
      </c>
      <c r="Y45" s="269">
        <v>2152</v>
      </c>
      <c r="Z45" s="345">
        <v>10885</v>
      </c>
      <c r="AA45" s="251">
        <v>1499</v>
      </c>
      <c r="AB45" s="251">
        <v>2298</v>
      </c>
      <c r="AC45" s="269">
        <v>188</v>
      </c>
      <c r="AD45" s="251">
        <v>171</v>
      </c>
      <c r="AE45" s="269">
        <v>17</v>
      </c>
      <c r="AF45" s="251">
        <v>8416</v>
      </c>
      <c r="AG45" s="269">
        <v>1294</v>
      </c>
      <c r="AH45" s="345">
        <v>8696</v>
      </c>
      <c r="AI45" s="251">
        <v>1645</v>
      </c>
      <c r="AJ45" s="251">
        <v>1722</v>
      </c>
      <c r="AK45" s="269">
        <v>232</v>
      </c>
      <c r="AL45" s="251">
        <v>92</v>
      </c>
      <c r="AM45" s="269">
        <v>12</v>
      </c>
      <c r="AN45" s="251">
        <v>6882</v>
      </c>
      <c r="AO45" s="269">
        <v>1401</v>
      </c>
      <c r="AP45" s="345">
        <v>4567</v>
      </c>
      <c r="AQ45" s="251">
        <v>1250</v>
      </c>
      <c r="AR45" s="251">
        <v>671</v>
      </c>
      <c r="AS45" s="269">
        <v>123</v>
      </c>
      <c r="AT45" s="251">
        <v>28</v>
      </c>
      <c r="AU45" s="269">
        <v>3</v>
      </c>
      <c r="AV45" s="251">
        <v>3868</v>
      </c>
      <c r="AW45" s="270">
        <v>1124</v>
      </c>
    </row>
    <row r="46" spans="1:49" x14ac:dyDescent="0.25">
      <c r="A46" s="314">
        <v>2005</v>
      </c>
      <c r="B46" s="343">
        <f t="shared" si="8"/>
        <v>49200</v>
      </c>
      <c r="C46" s="250">
        <f t="shared" si="9"/>
        <v>7973</v>
      </c>
      <c r="D46" s="250">
        <f t="shared" si="10"/>
        <v>12471</v>
      </c>
      <c r="E46" s="347">
        <f t="shared" si="11"/>
        <v>1338</v>
      </c>
      <c r="F46" s="250">
        <f t="shared" si="12"/>
        <v>537</v>
      </c>
      <c r="G46" s="347">
        <f t="shared" si="13"/>
        <v>52</v>
      </c>
      <c r="H46" s="250">
        <f t="shared" si="14"/>
        <v>36192</v>
      </c>
      <c r="I46" s="348">
        <f t="shared" si="15"/>
        <v>6583</v>
      </c>
      <c r="J46" s="344">
        <v>166</v>
      </c>
      <c r="K46" s="251">
        <v>12</v>
      </c>
      <c r="L46" s="251">
        <v>24</v>
      </c>
      <c r="M46" s="269">
        <v>0</v>
      </c>
      <c r="N46" s="251">
        <v>2</v>
      </c>
      <c r="O46" s="269">
        <v>0</v>
      </c>
      <c r="P46" s="251">
        <v>140</v>
      </c>
      <c r="Q46" s="269">
        <v>12</v>
      </c>
      <c r="R46" s="345">
        <v>23664</v>
      </c>
      <c r="S46" s="251">
        <v>2960</v>
      </c>
      <c r="T46" s="251">
        <v>7478</v>
      </c>
      <c r="U46" s="269">
        <v>663</v>
      </c>
      <c r="V46" s="251">
        <v>263</v>
      </c>
      <c r="W46" s="269">
        <v>19</v>
      </c>
      <c r="X46" s="251">
        <v>15923</v>
      </c>
      <c r="Y46" s="269">
        <v>2278</v>
      </c>
      <c r="Z46" s="345">
        <v>10807</v>
      </c>
      <c r="AA46" s="251">
        <v>1594</v>
      </c>
      <c r="AB46" s="251">
        <v>2231</v>
      </c>
      <c r="AC46" s="269">
        <v>198</v>
      </c>
      <c r="AD46" s="251">
        <v>142</v>
      </c>
      <c r="AE46" s="269">
        <v>14</v>
      </c>
      <c r="AF46" s="251">
        <v>8434</v>
      </c>
      <c r="AG46" s="269">
        <v>1382</v>
      </c>
      <c r="AH46" s="345">
        <v>9370</v>
      </c>
      <c r="AI46" s="251">
        <v>1842</v>
      </c>
      <c r="AJ46" s="251">
        <v>1951</v>
      </c>
      <c r="AK46" s="269">
        <v>294</v>
      </c>
      <c r="AL46" s="251">
        <v>104</v>
      </c>
      <c r="AM46" s="269">
        <v>15</v>
      </c>
      <c r="AN46" s="251">
        <v>7315</v>
      </c>
      <c r="AO46" s="269">
        <v>1533</v>
      </c>
      <c r="AP46" s="345">
        <v>5193</v>
      </c>
      <c r="AQ46" s="251">
        <v>1565</v>
      </c>
      <c r="AR46" s="251">
        <v>787</v>
      </c>
      <c r="AS46" s="269">
        <v>183</v>
      </c>
      <c r="AT46" s="251">
        <v>26</v>
      </c>
      <c r="AU46" s="269">
        <v>4</v>
      </c>
      <c r="AV46" s="251">
        <v>4380</v>
      </c>
      <c r="AW46" s="270">
        <v>1378</v>
      </c>
    </row>
    <row r="47" spans="1:49" x14ac:dyDescent="0.25">
      <c r="A47" s="314">
        <v>2006</v>
      </c>
      <c r="B47" s="343">
        <f t="shared" si="8"/>
        <v>51859</v>
      </c>
      <c r="C47" s="250">
        <f t="shared" si="9"/>
        <v>8708</v>
      </c>
      <c r="D47" s="250">
        <f t="shared" si="10"/>
        <v>12839</v>
      </c>
      <c r="E47" s="347">
        <f t="shared" si="11"/>
        <v>1410</v>
      </c>
      <c r="F47" s="250">
        <f t="shared" si="12"/>
        <v>546</v>
      </c>
      <c r="G47" s="347">
        <f t="shared" si="13"/>
        <v>56</v>
      </c>
      <c r="H47" s="250">
        <f t="shared" si="14"/>
        <v>38474</v>
      </c>
      <c r="I47" s="348">
        <f t="shared" si="15"/>
        <v>7242</v>
      </c>
      <c r="J47" s="344">
        <v>163</v>
      </c>
      <c r="K47" s="251">
        <v>10</v>
      </c>
      <c r="L47" s="251">
        <v>22</v>
      </c>
      <c r="M47" s="269">
        <v>0</v>
      </c>
      <c r="N47" s="251">
        <v>2</v>
      </c>
      <c r="O47" s="269">
        <v>0</v>
      </c>
      <c r="P47" s="251">
        <v>139</v>
      </c>
      <c r="Q47" s="269">
        <v>10</v>
      </c>
      <c r="R47" s="345">
        <v>24702</v>
      </c>
      <c r="S47" s="251">
        <v>3130</v>
      </c>
      <c r="T47" s="251">
        <v>7704</v>
      </c>
      <c r="U47" s="269">
        <v>681</v>
      </c>
      <c r="V47" s="251">
        <v>291</v>
      </c>
      <c r="W47" s="269">
        <v>24</v>
      </c>
      <c r="X47" s="251">
        <v>16707</v>
      </c>
      <c r="Y47" s="269">
        <v>2425</v>
      </c>
      <c r="Z47" s="345">
        <v>11118</v>
      </c>
      <c r="AA47" s="251">
        <v>1658</v>
      </c>
      <c r="AB47" s="251">
        <v>2306</v>
      </c>
      <c r="AC47" s="269">
        <v>215</v>
      </c>
      <c r="AD47" s="251">
        <v>137</v>
      </c>
      <c r="AE47" s="269">
        <v>16</v>
      </c>
      <c r="AF47" s="251">
        <v>8675</v>
      </c>
      <c r="AG47" s="269">
        <v>1427</v>
      </c>
      <c r="AH47" s="345">
        <v>10108</v>
      </c>
      <c r="AI47" s="251">
        <v>2079</v>
      </c>
      <c r="AJ47" s="251">
        <v>2117</v>
      </c>
      <c r="AK47" s="269">
        <v>349</v>
      </c>
      <c r="AL47" s="251">
        <v>99</v>
      </c>
      <c r="AM47" s="269">
        <v>13</v>
      </c>
      <c r="AN47" s="251">
        <v>7892</v>
      </c>
      <c r="AO47" s="269">
        <v>1717</v>
      </c>
      <c r="AP47" s="345">
        <v>5768</v>
      </c>
      <c r="AQ47" s="251">
        <v>1831</v>
      </c>
      <c r="AR47" s="251">
        <v>690</v>
      </c>
      <c r="AS47" s="269">
        <v>165</v>
      </c>
      <c r="AT47" s="251">
        <v>17</v>
      </c>
      <c r="AU47" s="269">
        <v>3</v>
      </c>
      <c r="AV47" s="251">
        <v>5061</v>
      </c>
      <c r="AW47" s="270">
        <v>1663</v>
      </c>
    </row>
    <row r="48" spans="1:49" x14ac:dyDescent="0.25">
      <c r="A48" s="314">
        <v>2007</v>
      </c>
      <c r="B48" s="343">
        <f t="shared" si="8"/>
        <v>52763</v>
      </c>
      <c r="C48" s="250">
        <f t="shared" si="9"/>
        <v>9092</v>
      </c>
      <c r="D48" s="250">
        <f t="shared" si="10"/>
        <v>12964</v>
      </c>
      <c r="E48" s="347">
        <f t="shared" si="11"/>
        <v>1479</v>
      </c>
      <c r="F48" s="250">
        <f t="shared" si="12"/>
        <v>546</v>
      </c>
      <c r="G48" s="347">
        <f t="shared" si="13"/>
        <v>58</v>
      </c>
      <c r="H48" s="250">
        <f t="shared" si="14"/>
        <v>39253</v>
      </c>
      <c r="I48" s="348">
        <f t="shared" si="15"/>
        <v>7555</v>
      </c>
      <c r="J48" s="344">
        <v>171</v>
      </c>
      <c r="K48" s="251">
        <v>11</v>
      </c>
      <c r="L48" s="251">
        <v>23</v>
      </c>
      <c r="M48" s="269">
        <v>0</v>
      </c>
      <c r="N48" s="251">
        <v>2</v>
      </c>
      <c r="O48" s="269">
        <v>0</v>
      </c>
      <c r="P48" s="251">
        <v>146</v>
      </c>
      <c r="Q48" s="269">
        <v>11</v>
      </c>
      <c r="R48" s="345">
        <v>25690</v>
      </c>
      <c r="S48" s="251">
        <v>3280</v>
      </c>
      <c r="T48" s="251">
        <v>7967</v>
      </c>
      <c r="U48" s="269">
        <v>720</v>
      </c>
      <c r="V48" s="251">
        <v>303</v>
      </c>
      <c r="W48" s="269">
        <v>27</v>
      </c>
      <c r="X48" s="251">
        <v>17420</v>
      </c>
      <c r="Y48" s="269">
        <v>2533</v>
      </c>
      <c r="Z48" s="345">
        <v>10945</v>
      </c>
      <c r="AA48" s="251">
        <v>1667</v>
      </c>
      <c r="AB48" s="251">
        <v>2257</v>
      </c>
      <c r="AC48" s="269">
        <v>231</v>
      </c>
      <c r="AD48" s="251">
        <v>119</v>
      </c>
      <c r="AE48" s="269">
        <v>14</v>
      </c>
      <c r="AF48" s="251">
        <v>8569</v>
      </c>
      <c r="AG48" s="269">
        <v>1422</v>
      </c>
      <c r="AH48" s="345">
        <v>10376</v>
      </c>
      <c r="AI48" s="251">
        <v>2289</v>
      </c>
      <c r="AJ48" s="251">
        <v>2286</v>
      </c>
      <c r="AK48" s="269">
        <v>431</v>
      </c>
      <c r="AL48" s="251">
        <v>105</v>
      </c>
      <c r="AM48" s="269">
        <v>14</v>
      </c>
      <c r="AN48" s="251">
        <v>7985</v>
      </c>
      <c r="AO48" s="269">
        <v>1844</v>
      </c>
      <c r="AP48" s="345">
        <v>5581</v>
      </c>
      <c r="AQ48" s="251">
        <v>1845</v>
      </c>
      <c r="AR48" s="251">
        <v>431</v>
      </c>
      <c r="AS48" s="269">
        <v>97</v>
      </c>
      <c r="AT48" s="251">
        <v>17</v>
      </c>
      <c r="AU48" s="269">
        <v>3</v>
      </c>
      <c r="AV48" s="251">
        <v>5133</v>
      </c>
      <c r="AW48" s="270">
        <v>1745</v>
      </c>
    </row>
    <row r="49" spans="1:49" x14ac:dyDescent="0.25">
      <c r="A49" s="314">
        <v>2008</v>
      </c>
      <c r="B49" s="343">
        <f t="shared" si="8"/>
        <v>54333</v>
      </c>
      <c r="C49" s="250">
        <f t="shared" si="9"/>
        <v>9606</v>
      </c>
      <c r="D49" s="250">
        <f t="shared" si="10"/>
        <v>13135</v>
      </c>
      <c r="E49" s="347">
        <f t="shared" si="11"/>
        <v>1521</v>
      </c>
      <c r="F49" s="250">
        <f t="shared" si="12"/>
        <v>568</v>
      </c>
      <c r="G49" s="347">
        <f t="shared" si="13"/>
        <v>63</v>
      </c>
      <c r="H49" s="250">
        <f t="shared" si="14"/>
        <v>40630</v>
      </c>
      <c r="I49" s="348">
        <f t="shared" si="15"/>
        <v>8022</v>
      </c>
      <c r="J49" s="344">
        <v>169</v>
      </c>
      <c r="K49" s="251">
        <v>11</v>
      </c>
      <c r="L49" s="251">
        <v>23</v>
      </c>
      <c r="M49" s="355">
        <v>0</v>
      </c>
      <c r="N49" s="251">
        <v>2</v>
      </c>
      <c r="O49" s="355">
        <v>0</v>
      </c>
      <c r="P49" s="251">
        <v>144</v>
      </c>
      <c r="Q49" s="355">
        <v>11</v>
      </c>
      <c r="R49" s="345">
        <v>26770</v>
      </c>
      <c r="S49" s="251">
        <v>3415</v>
      </c>
      <c r="T49" s="251">
        <v>8240</v>
      </c>
      <c r="U49" s="355">
        <v>750</v>
      </c>
      <c r="V49" s="251">
        <v>329</v>
      </c>
      <c r="W49" s="355">
        <v>29</v>
      </c>
      <c r="X49" s="251">
        <v>18201</v>
      </c>
      <c r="Y49" s="355">
        <v>2636</v>
      </c>
      <c r="Z49" s="345">
        <v>11381</v>
      </c>
      <c r="AA49" s="251">
        <v>1838</v>
      </c>
      <c r="AB49" s="251">
        <v>2363</v>
      </c>
      <c r="AC49" s="355">
        <v>272</v>
      </c>
      <c r="AD49" s="251">
        <v>118</v>
      </c>
      <c r="AE49" s="355">
        <v>14</v>
      </c>
      <c r="AF49" s="251">
        <v>8900</v>
      </c>
      <c r="AG49" s="355">
        <v>1552</v>
      </c>
      <c r="AH49" s="345">
        <v>10455</v>
      </c>
      <c r="AI49" s="251">
        <v>2431</v>
      </c>
      <c r="AJ49" s="251">
        <v>2173</v>
      </c>
      <c r="AK49" s="355">
        <v>426</v>
      </c>
      <c r="AL49" s="251">
        <v>104</v>
      </c>
      <c r="AM49" s="355">
        <v>16</v>
      </c>
      <c r="AN49" s="251">
        <v>8178</v>
      </c>
      <c r="AO49" s="355">
        <v>1989</v>
      </c>
      <c r="AP49" s="345">
        <v>5558</v>
      </c>
      <c r="AQ49" s="251">
        <v>1911</v>
      </c>
      <c r="AR49" s="251">
        <v>336</v>
      </c>
      <c r="AS49" s="355">
        <v>73</v>
      </c>
      <c r="AT49" s="251">
        <v>15</v>
      </c>
      <c r="AU49" s="355">
        <v>4</v>
      </c>
      <c r="AV49" s="251">
        <v>5207</v>
      </c>
      <c r="AW49" s="356">
        <v>1834</v>
      </c>
    </row>
    <row r="50" spans="1:49" x14ac:dyDescent="0.25">
      <c r="A50" s="255" t="s">
        <v>33</v>
      </c>
      <c r="B50" s="343">
        <f t="shared" si="8"/>
        <v>54518</v>
      </c>
      <c r="C50" s="250">
        <f t="shared" si="9"/>
        <v>9990</v>
      </c>
      <c r="D50" s="250">
        <f t="shared" si="10"/>
        <v>12691</v>
      </c>
      <c r="E50" s="357">
        <f t="shared" si="11"/>
        <v>1533</v>
      </c>
      <c r="F50" s="250">
        <f t="shared" si="12"/>
        <v>610</v>
      </c>
      <c r="G50" s="357">
        <f t="shared" si="13"/>
        <v>86</v>
      </c>
      <c r="H50" s="250">
        <f t="shared" si="14"/>
        <v>41217</v>
      </c>
      <c r="I50" s="358">
        <f t="shared" si="15"/>
        <v>8371</v>
      </c>
      <c r="J50" s="344">
        <v>169</v>
      </c>
      <c r="K50" s="251">
        <v>11</v>
      </c>
      <c r="L50" s="251">
        <v>23</v>
      </c>
      <c r="M50" s="359">
        <v>0</v>
      </c>
      <c r="N50" s="251">
        <v>2</v>
      </c>
      <c r="O50" s="359">
        <v>0</v>
      </c>
      <c r="P50" s="251">
        <v>144</v>
      </c>
      <c r="Q50" s="359">
        <v>11</v>
      </c>
      <c r="R50" s="345">
        <v>27085</v>
      </c>
      <c r="S50" s="251">
        <v>3509</v>
      </c>
      <c r="T50" s="251">
        <v>8097</v>
      </c>
      <c r="U50" s="359">
        <v>748</v>
      </c>
      <c r="V50" s="251">
        <v>333</v>
      </c>
      <c r="W50" s="359">
        <v>31</v>
      </c>
      <c r="X50" s="251">
        <v>18655</v>
      </c>
      <c r="Y50" s="359">
        <v>2730</v>
      </c>
      <c r="Z50" s="345">
        <v>11436</v>
      </c>
      <c r="AA50" s="251">
        <v>2007</v>
      </c>
      <c r="AB50" s="251">
        <v>2386</v>
      </c>
      <c r="AC50" s="359">
        <v>323</v>
      </c>
      <c r="AD50" s="251">
        <v>116</v>
      </c>
      <c r="AE50" s="359">
        <v>14</v>
      </c>
      <c r="AF50" s="251">
        <v>8934</v>
      </c>
      <c r="AG50" s="359">
        <v>1670</v>
      </c>
      <c r="AH50" s="345">
        <v>10448</v>
      </c>
      <c r="AI50" s="251">
        <v>2589</v>
      </c>
      <c r="AJ50" s="251">
        <v>1912</v>
      </c>
      <c r="AK50" s="359">
        <v>405</v>
      </c>
      <c r="AL50" s="251">
        <v>109</v>
      </c>
      <c r="AM50" s="359">
        <v>18</v>
      </c>
      <c r="AN50" s="251">
        <v>8427</v>
      </c>
      <c r="AO50" s="359">
        <v>2166</v>
      </c>
      <c r="AP50" s="345">
        <v>5380</v>
      </c>
      <c r="AQ50" s="251">
        <v>1874</v>
      </c>
      <c r="AR50" s="251">
        <v>273</v>
      </c>
      <c r="AS50" s="359">
        <v>57</v>
      </c>
      <c r="AT50" s="251">
        <v>50</v>
      </c>
      <c r="AU50" s="359">
        <v>23</v>
      </c>
      <c r="AV50" s="251">
        <v>5057</v>
      </c>
      <c r="AW50" s="360">
        <v>1794</v>
      </c>
    </row>
    <row r="51" spans="1:49" ht="14.25" thickBot="1" x14ac:dyDescent="0.3">
      <c r="A51" s="257" t="s">
        <v>34</v>
      </c>
      <c r="B51" s="337">
        <f t="shared" si="8"/>
        <v>55972</v>
      </c>
      <c r="C51" s="259">
        <f t="shared" si="9"/>
        <v>10637</v>
      </c>
      <c r="D51" s="259">
        <f t="shared" si="10"/>
        <v>12964</v>
      </c>
      <c r="E51" s="350">
        <f t="shared" si="11"/>
        <v>1612</v>
      </c>
      <c r="F51" s="259">
        <f t="shared" si="12"/>
        <v>782</v>
      </c>
      <c r="G51" s="350">
        <f t="shared" si="13"/>
        <v>120</v>
      </c>
      <c r="H51" s="259">
        <f t="shared" si="14"/>
        <v>42226</v>
      </c>
      <c r="I51" s="351">
        <f t="shared" si="15"/>
        <v>8905</v>
      </c>
      <c r="J51" s="338">
        <v>173</v>
      </c>
      <c r="K51" s="260">
        <v>14</v>
      </c>
      <c r="L51" s="260">
        <v>25</v>
      </c>
      <c r="M51" s="361">
        <v>0</v>
      </c>
      <c r="N51" s="260">
        <v>2</v>
      </c>
      <c r="O51" s="361">
        <v>0</v>
      </c>
      <c r="P51" s="260">
        <v>146</v>
      </c>
      <c r="Q51" s="361">
        <v>14</v>
      </c>
      <c r="R51" s="339">
        <v>27997</v>
      </c>
      <c r="S51" s="260">
        <v>3709</v>
      </c>
      <c r="T51" s="260">
        <v>8334</v>
      </c>
      <c r="U51" s="361">
        <v>799</v>
      </c>
      <c r="V51" s="260">
        <v>476</v>
      </c>
      <c r="W51" s="361">
        <v>51</v>
      </c>
      <c r="X51" s="260">
        <v>19187</v>
      </c>
      <c r="Y51" s="361">
        <v>2859</v>
      </c>
      <c r="Z51" s="339">
        <v>11755</v>
      </c>
      <c r="AA51" s="260">
        <v>2144</v>
      </c>
      <c r="AB51" s="260">
        <v>2588</v>
      </c>
      <c r="AC51" s="361">
        <v>393</v>
      </c>
      <c r="AD51" s="260">
        <v>135</v>
      </c>
      <c r="AE51" s="361">
        <v>18</v>
      </c>
      <c r="AF51" s="260">
        <v>9032</v>
      </c>
      <c r="AG51" s="361">
        <v>1733</v>
      </c>
      <c r="AH51" s="339">
        <v>10711</v>
      </c>
      <c r="AI51" s="260">
        <v>2834</v>
      </c>
      <c r="AJ51" s="260">
        <v>1759</v>
      </c>
      <c r="AK51" s="361">
        <v>367</v>
      </c>
      <c r="AL51" s="260">
        <v>118</v>
      </c>
      <c r="AM51" s="361">
        <v>24</v>
      </c>
      <c r="AN51" s="260">
        <v>8834</v>
      </c>
      <c r="AO51" s="361">
        <v>2443</v>
      </c>
      <c r="AP51" s="339">
        <v>5336</v>
      </c>
      <c r="AQ51" s="260">
        <v>1936</v>
      </c>
      <c r="AR51" s="260">
        <v>258</v>
      </c>
      <c r="AS51" s="361">
        <v>53</v>
      </c>
      <c r="AT51" s="260">
        <v>51</v>
      </c>
      <c r="AU51" s="361">
        <v>27</v>
      </c>
      <c r="AV51" s="260">
        <v>5027</v>
      </c>
      <c r="AW51" s="362">
        <v>1856</v>
      </c>
    </row>
    <row r="52" spans="1:49" x14ac:dyDescent="0.25">
      <c r="A52" s="262" t="s">
        <v>35</v>
      </c>
      <c r="B52" s="340">
        <f t="shared" si="8"/>
        <v>58104</v>
      </c>
      <c r="C52" s="264">
        <f t="shared" si="9"/>
        <v>11307</v>
      </c>
      <c r="D52" s="264">
        <f t="shared" si="10"/>
        <v>13709</v>
      </c>
      <c r="E52" s="353">
        <f t="shared" si="11"/>
        <v>1699</v>
      </c>
      <c r="F52" s="264">
        <f t="shared" si="12"/>
        <v>780</v>
      </c>
      <c r="G52" s="353">
        <f t="shared" si="13"/>
        <v>125</v>
      </c>
      <c r="H52" s="264">
        <f t="shared" si="14"/>
        <v>43615</v>
      </c>
      <c r="I52" s="354">
        <f t="shared" si="15"/>
        <v>9483</v>
      </c>
      <c r="J52" s="341">
        <v>180</v>
      </c>
      <c r="K52" s="363">
        <f t="shared" ref="K52:K58" si="16">M52+O52+Q52</f>
        <v>14</v>
      </c>
      <c r="L52" s="265">
        <v>27</v>
      </c>
      <c r="M52" s="364">
        <v>0</v>
      </c>
      <c r="N52" s="265">
        <v>2</v>
      </c>
      <c r="O52" s="364">
        <v>0</v>
      </c>
      <c r="P52" s="265">
        <v>151</v>
      </c>
      <c r="Q52" s="364">
        <v>14</v>
      </c>
      <c r="R52" s="342">
        <v>28954</v>
      </c>
      <c r="S52" s="265">
        <v>3828</v>
      </c>
      <c r="T52" s="265">
        <v>8766</v>
      </c>
      <c r="U52" s="364">
        <v>821</v>
      </c>
      <c r="V52" s="265">
        <v>485</v>
      </c>
      <c r="W52" s="364">
        <v>54</v>
      </c>
      <c r="X52" s="265">
        <v>19703</v>
      </c>
      <c r="Y52" s="364">
        <v>2953</v>
      </c>
      <c r="Z52" s="342">
        <v>12277</v>
      </c>
      <c r="AA52" s="265">
        <v>2356</v>
      </c>
      <c r="AB52" s="265">
        <v>2895</v>
      </c>
      <c r="AC52" s="364">
        <v>474</v>
      </c>
      <c r="AD52" s="265">
        <v>128</v>
      </c>
      <c r="AE52" s="364">
        <v>19</v>
      </c>
      <c r="AF52" s="265">
        <v>9254</v>
      </c>
      <c r="AG52" s="364">
        <v>1863</v>
      </c>
      <c r="AH52" s="342">
        <v>10813</v>
      </c>
      <c r="AI52" s="265">
        <v>2928</v>
      </c>
      <c r="AJ52" s="265">
        <v>1719</v>
      </c>
      <c r="AK52" s="364">
        <v>340</v>
      </c>
      <c r="AL52" s="265">
        <v>146</v>
      </c>
      <c r="AM52" s="364">
        <v>44</v>
      </c>
      <c r="AN52" s="265">
        <v>8948</v>
      </c>
      <c r="AO52" s="364">
        <v>2544</v>
      </c>
      <c r="AP52" s="342">
        <v>5880</v>
      </c>
      <c r="AQ52" s="265">
        <v>2181</v>
      </c>
      <c r="AR52" s="265">
        <v>302</v>
      </c>
      <c r="AS52" s="364">
        <v>64</v>
      </c>
      <c r="AT52" s="265">
        <v>19</v>
      </c>
      <c r="AU52" s="364">
        <v>8</v>
      </c>
      <c r="AV52" s="265">
        <v>5559</v>
      </c>
      <c r="AW52" s="365">
        <v>2109</v>
      </c>
    </row>
    <row r="53" spans="1:49" x14ac:dyDescent="0.25">
      <c r="A53" s="255" t="s">
        <v>36</v>
      </c>
      <c r="B53" s="343">
        <f t="shared" si="8"/>
        <v>61993</v>
      </c>
      <c r="C53" s="250">
        <f t="shared" si="9"/>
        <v>12465</v>
      </c>
      <c r="D53" s="250">
        <f t="shared" si="10"/>
        <v>14635</v>
      </c>
      <c r="E53" s="347">
        <f t="shared" si="11"/>
        <v>1874</v>
      </c>
      <c r="F53" s="250">
        <f t="shared" si="12"/>
        <v>706</v>
      </c>
      <c r="G53" s="347">
        <f t="shared" si="13"/>
        <v>94</v>
      </c>
      <c r="H53" s="250">
        <f t="shared" si="14"/>
        <v>46652</v>
      </c>
      <c r="I53" s="348">
        <f t="shared" si="15"/>
        <v>10497</v>
      </c>
      <c r="J53" s="344">
        <v>182</v>
      </c>
      <c r="K53" s="366">
        <f t="shared" si="16"/>
        <v>14</v>
      </c>
      <c r="L53" s="251">
        <v>29</v>
      </c>
      <c r="M53" s="355">
        <v>0</v>
      </c>
      <c r="N53" s="251">
        <v>2</v>
      </c>
      <c r="O53" s="355">
        <v>0</v>
      </c>
      <c r="P53" s="251">
        <v>151</v>
      </c>
      <c r="Q53" s="355">
        <v>14</v>
      </c>
      <c r="R53" s="345">
        <v>30310</v>
      </c>
      <c r="S53" s="251">
        <v>4012</v>
      </c>
      <c r="T53" s="251">
        <v>9314</v>
      </c>
      <c r="U53" s="355">
        <v>885</v>
      </c>
      <c r="V53" s="251">
        <v>472</v>
      </c>
      <c r="W53" s="355">
        <v>53</v>
      </c>
      <c r="X53" s="251">
        <v>20524</v>
      </c>
      <c r="Y53" s="355">
        <v>3074</v>
      </c>
      <c r="Z53" s="345">
        <v>13104</v>
      </c>
      <c r="AA53" s="251">
        <v>2654</v>
      </c>
      <c r="AB53" s="251">
        <v>3105</v>
      </c>
      <c r="AC53" s="355">
        <v>545</v>
      </c>
      <c r="AD53" s="251">
        <v>131</v>
      </c>
      <c r="AE53" s="355">
        <v>18</v>
      </c>
      <c r="AF53" s="251">
        <v>9868</v>
      </c>
      <c r="AG53" s="355">
        <v>2091</v>
      </c>
      <c r="AH53" s="345">
        <v>11686</v>
      </c>
      <c r="AI53" s="251">
        <v>3248</v>
      </c>
      <c r="AJ53" s="251">
        <v>1819</v>
      </c>
      <c r="AK53" s="355">
        <v>369</v>
      </c>
      <c r="AL53" s="251">
        <v>81</v>
      </c>
      <c r="AM53" s="355">
        <v>16</v>
      </c>
      <c r="AN53" s="251">
        <v>9786</v>
      </c>
      <c r="AO53" s="355">
        <v>2863</v>
      </c>
      <c r="AP53" s="345">
        <v>6711</v>
      </c>
      <c r="AQ53" s="251">
        <v>2537</v>
      </c>
      <c r="AR53" s="251">
        <v>368</v>
      </c>
      <c r="AS53" s="355">
        <v>75</v>
      </c>
      <c r="AT53" s="251">
        <v>20</v>
      </c>
      <c r="AU53" s="355">
        <v>7</v>
      </c>
      <c r="AV53" s="251">
        <v>6323</v>
      </c>
      <c r="AW53" s="356">
        <v>2455</v>
      </c>
    </row>
    <row r="54" spans="1:49" x14ac:dyDescent="0.25">
      <c r="A54" s="255" t="s">
        <v>37</v>
      </c>
      <c r="B54" s="343">
        <f t="shared" si="8"/>
        <v>63042</v>
      </c>
      <c r="C54" s="250">
        <f t="shared" si="9"/>
        <v>13068</v>
      </c>
      <c r="D54" s="250">
        <f t="shared" si="10"/>
        <v>15079</v>
      </c>
      <c r="E54" s="347">
        <f t="shared" si="11"/>
        <v>1995</v>
      </c>
      <c r="F54" s="250">
        <f t="shared" si="12"/>
        <v>339</v>
      </c>
      <c r="G54" s="347">
        <f t="shared" si="13"/>
        <v>37</v>
      </c>
      <c r="H54" s="250">
        <f t="shared" si="14"/>
        <v>47624</v>
      </c>
      <c r="I54" s="348">
        <f t="shared" si="15"/>
        <v>11036</v>
      </c>
      <c r="J54" s="344">
        <v>178</v>
      </c>
      <c r="K54" s="366">
        <f t="shared" si="16"/>
        <v>12</v>
      </c>
      <c r="L54" s="251">
        <v>28</v>
      </c>
      <c r="M54" s="355">
        <v>0</v>
      </c>
      <c r="N54" s="251">
        <v>1</v>
      </c>
      <c r="O54" s="355">
        <v>0</v>
      </c>
      <c r="P54" s="251">
        <v>149</v>
      </c>
      <c r="Q54" s="355">
        <v>12</v>
      </c>
      <c r="R54" s="345">
        <v>30920</v>
      </c>
      <c r="S54" s="251">
        <v>4209</v>
      </c>
      <c r="T54" s="251">
        <v>9801</v>
      </c>
      <c r="U54" s="355">
        <v>965</v>
      </c>
      <c r="V54" s="251">
        <v>207</v>
      </c>
      <c r="W54" s="355">
        <v>14</v>
      </c>
      <c r="X54" s="251">
        <v>20912</v>
      </c>
      <c r="Y54" s="355">
        <v>3230</v>
      </c>
      <c r="Z54" s="345">
        <v>13331</v>
      </c>
      <c r="AA54" s="251">
        <v>2809</v>
      </c>
      <c r="AB54" s="251">
        <v>3156</v>
      </c>
      <c r="AC54" s="355">
        <v>598</v>
      </c>
      <c r="AD54" s="251">
        <v>84</v>
      </c>
      <c r="AE54" s="355">
        <v>11</v>
      </c>
      <c r="AF54" s="251">
        <v>10091</v>
      </c>
      <c r="AG54" s="355">
        <v>2200</v>
      </c>
      <c r="AH54" s="345">
        <v>18613</v>
      </c>
      <c r="AI54" s="251">
        <v>6038</v>
      </c>
      <c r="AJ54" s="251">
        <v>2094</v>
      </c>
      <c r="AK54" s="355">
        <v>432</v>
      </c>
      <c r="AL54" s="251">
        <v>47</v>
      </c>
      <c r="AM54" s="355">
        <v>12</v>
      </c>
      <c r="AN54" s="251">
        <v>16472</v>
      </c>
      <c r="AO54" s="355">
        <v>5594</v>
      </c>
      <c r="AP54" s="345">
        <v>0</v>
      </c>
      <c r="AQ54" s="251">
        <v>0</v>
      </c>
      <c r="AR54" s="251">
        <v>0</v>
      </c>
      <c r="AS54" s="355">
        <v>0</v>
      </c>
      <c r="AT54" s="251">
        <v>0</v>
      </c>
      <c r="AU54" s="355">
        <v>0</v>
      </c>
      <c r="AV54" s="251">
        <v>0</v>
      </c>
      <c r="AW54" s="356">
        <v>0</v>
      </c>
    </row>
    <row r="55" spans="1:49" x14ac:dyDescent="0.3">
      <c r="A55" s="367" t="s">
        <v>46</v>
      </c>
      <c r="B55" s="368">
        <f t="shared" si="8"/>
        <v>64378</v>
      </c>
      <c r="C55" s="369">
        <f t="shared" si="9"/>
        <v>13795</v>
      </c>
      <c r="D55" s="369">
        <f t="shared" si="10"/>
        <v>15225</v>
      </c>
      <c r="E55" s="369">
        <f t="shared" si="11"/>
        <v>2069</v>
      </c>
      <c r="F55" s="369">
        <f t="shared" si="12"/>
        <v>354</v>
      </c>
      <c r="G55" s="369">
        <f t="shared" si="13"/>
        <v>42</v>
      </c>
      <c r="H55" s="369">
        <f t="shared" si="14"/>
        <v>48799</v>
      </c>
      <c r="I55" s="370">
        <f t="shared" si="15"/>
        <v>11684</v>
      </c>
      <c r="J55" s="371">
        <v>178</v>
      </c>
      <c r="K55" s="366">
        <f t="shared" si="16"/>
        <v>13</v>
      </c>
      <c r="L55" s="372">
        <v>30</v>
      </c>
      <c r="M55" s="372">
        <v>0</v>
      </c>
      <c r="N55" s="372">
        <v>1</v>
      </c>
      <c r="O55" s="372">
        <v>0</v>
      </c>
      <c r="P55" s="372">
        <v>147</v>
      </c>
      <c r="Q55" s="372">
        <v>13</v>
      </c>
      <c r="R55" s="373">
        <v>31669</v>
      </c>
      <c r="S55" s="372">
        <v>4408</v>
      </c>
      <c r="T55" s="372">
        <v>10026</v>
      </c>
      <c r="U55" s="372">
        <v>1020</v>
      </c>
      <c r="V55" s="372">
        <v>221</v>
      </c>
      <c r="W55" s="372">
        <v>15</v>
      </c>
      <c r="X55" s="372">
        <v>21422</v>
      </c>
      <c r="Y55" s="372">
        <v>3373</v>
      </c>
      <c r="Z55" s="373">
        <v>13434</v>
      </c>
      <c r="AA55" s="372">
        <v>2948</v>
      </c>
      <c r="AB55" s="372">
        <v>3042</v>
      </c>
      <c r="AC55" s="372">
        <v>587</v>
      </c>
      <c r="AD55" s="372">
        <v>77</v>
      </c>
      <c r="AE55" s="372">
        <v>13</v>
      </c>
      <c r="AF55" s="372">
        <v>10315</v>
      </c>
      <c r="AG55" s="372">
        <v>2348</v>
      </c>
      <c r="AH55" s="373">
        <v>19097</v>
      </c>
      <c r="AI55" s="372">
        <v>6426</v>
      </c>
      <c r="AJ55" s="372">
        <v>2127</v>
      </c>
      <c r="AK55" s="372">
        <v>462</v>
      </c>
      <c r="AL55" s="372">
        <v>55</v>
      </c>
      <c r="AM55" s="372">
        <v>14</v>
      </c>
      <c r="AN55" s="372">
        <v>16915</v>
      </c>
      <c r="AO55" s="372">
        <v>5950</v>
      </c>
      <c r="AP55" s="373">
        <v>0</v>
      </c>
      <c r="AQ55" s="372">
        <v>0</v>
      </c>
      <c r="AR55" s="372">
        <v>0</v>
      </c>
      <c r="AS55" s="372">
        <v>0</v>
      </c>
      <c r="AT55" s="372">
        <v>0</v>
      </c>
      <c r="AU55" s="372">
        <v>0</v>
      </c>
      <c r="AV55" s="372">
        <v>0</v>
      </c>
      <c r="AW55" s="374">
        <v>0</v>
      </c>
    </row>
    <row r="56" spans="1:49" x14ac:dyDescent="0.3">
      <c r="A56" s="375">
        <v>2015</v>
      </c>
      <c r="B56" s="376">
        <f t="shared" ref="B56:I56" si="17">J56+R56+Z56+AH56+AP56</f>
        <v>65423</v>
      </c>
      <c r="C56" s="377">
        <f t="shared" si="17"/>
        <v>14440</v>
      </c>
      <c r="D56" s="377">
        <f t="shared" si="17"/>
        <v>15299</v>
      </c>
      <c r="E56" s="377">
        <f t="shared" si="17"/>
        <v>2131</v>
      </c>
      <c r="F56" s="377">
        <f t="shared" si="17"/>
        <v>354</v>
      </c>
      <c r="G56" s="377">
        <f t="shared" si="17"/>
        <v>43</v>
      </c>
      <c r="H56" s="377">
        <f t="shared" si="17"/>
        <v>49770</v>
      </c>
      <c r="I56" s="378">
        <f t="shared" si="17"/>
        <v>12266</v>
      </c>
      <c r="J56" s="379">
        <v>179</v>
      </c>
      <c r="K56" s="366">
        <f t="shared" si="16"/>
        <v>13</v>
      </c>
      <c r="L56" s="366">
        <v>32</v>
      </c>
      <c r="M56" s="366">
        <v>0</v>
      </c>
      <c r="N56" s="366">
        <v>1</v>
      </c>
      <c r="O56" s="366">
        <v>0</v>
      </c>
      <c r="P56" s="366">
        <v>146</v>
      </c>
      <c r="Q56" s="366">
        <v>13</v>
      </c>
      <c r="R56" s="380">
        <v>32280</v>
      </c>
      <c r="S56" s="366">
        <v>4601</v>
      </c>
      <c r="T56" s="366">
        <v>10176</v>
      </c>
      <c r="U56" s="366">
        <v>1084</v>
      </c>
      <c r="V56" s="366">
        <v>233</v>
      </c>
      <c r="W56" s="366">
        <v>16</v>
      </c>
      <c r="X56" s="366">
        <v>21871</v>
      </c>
      <c r="Y56" s="366">
        <v>3501</v>
      </c>
      <c r="Z56" s="380">
        <v>13405</v>
      </c>
      <c r="AA56" s="366">
        <v>3043</v>
      </c>
      <c r="AB56" s="366">
        <v>2933</v>
      </c>
      <c r="AC56" s="366">
        <v>578</v>
      </c>
      <c r="AD56" s="366">
        <v>76</v>
      </c>
      <c r="AE56" s="366">
        <v>14</v>
      </c>
      <c r="AF56" s="366">
        <v>10396</v>
      </c>
      <c r="AG56" s="366">
        <v>2451</v>
      </c>
      <c r="AH56" s="380">
        <v>19559</v>
      </c>
      <c r="AI56" s="366">
        <v>6783</v>
      </c>
      <c r="AJ56" s="366">
        <v>2158</v>
      </c>
      <c r="AK56" s="366">
        <v>469</v>
      </c>
      <c r="AL56" s="366">
        <v>44</v>
      </c>
      <c r="AM56" s="366">
        <v>13</v>
      </c>
      <c r="AN56" s="366">
        <v>17357</v>
      </c>
      <c r="AO56" s="366">
        <v>6301</v>
      </c>
      <c r="AP56" s="380">
        <v>0</v>
      </c>
      <c r="AQ56" s="366">
        <v>0</v>
      </c>
      <c r="AR56" s="366">
        <v>0</v>
      </c>
      <c r="AS56" s="366">
        <v>0</v>
      </c>
      <c r="AT56" s="366">
        <v>0</v>
      </c>
      <c r="AU56" s="366">
        <v>0</v>
      </c>
      <c r="AV56" s="366">
        <v>0</v>
      </c>
      <c r="AW56" s="381">
        <v>0</v>
      </c>
    </row>
    <row r="57" spans="1:49" x14ac:dyDescent="0.3">
      <c r="A57" s="382">
        <v>2016</v>
      </c>
      <c r="B57" s="376">
        <f t="shared" ref="B57" si="18">J57+R57+Z57+AH57+AP57</f>
        <v>65300</v>
      </c>
      <c r="C57" s="377">
        <f t="shared" ref="C57:C62" si="19">K57+S57+AA57+AI57+AQ57</f>
        <v>14733</v>
      </c>
      <c r="D57" s="377">
        <f t="shared" ref="D57:D62" si="20">L57+T57+AB57+AJ57+AR57</f>
        <v>15268</v>
      </c>
      <c r="E57" s="377">
        <f t="shared" ref="E57:E62" si="21">M57+U57+AC57+AK57+AS57</f>
        <v>2223</v>
      </c>
      <c r="F57" s="377">
        <f t="shared" ref="F57:F62" si="22">N57+V57+AD57+AL57+AT57</f>
        <v>370</v>
      </c>
      <c r="G57" s="377">
        <f t="shared" ref="G57:G62" si="23">O57+W57+AE57+AM57+AU57</f>
        <v>47</v>
      </c>
      <c r="H57" s="377">
        <f t="shared" ref="H57:H62" si="24">P57+X57+AF57+AN57+AV57</f>
        <v>49662</v>
      </c>
      <c r="I57" s="378">
        <f t="shared" ref="I57:I62" si="25">Q57+Y57+AG57+AO57+AW57</f>
        <v>12463</v>
      </c>
      <c r="J57" s="379">
        <v>172</v>
      </c>
      <c r="K57" s="366">
        <f t="shared" si="16"/>
        <v>15</v>
      </c>
      <c r="L57" s="366">
        <v>27</v>
      </c>
      <c r="M57" s="366">
        <v>0</v>
      </c>
      <c r="N57" s="366">
        <v>1</v>
      </c>
      <c r="O57" s="366">
        <v>0</v>
      </c>
      <c r="P57" s="366">
        <v>144</v>
      </c>
      <c r="Q57" s="366">
        <v>15</v>
      </c>
      <c r="R57" s="380">
        <f t="shared" ref="R57:S59" si="26">T57+V57+X57</f>
        <v>32911</v>
      </c>
      <c r="S57" s="366">
        <f t="shared" si="26"/>
        <v>4833</v>
      </c>
      <c r="T57" s="366">
        <v>10327</v>
      </c>
      <c r="U57" s="366">
        <v>1179</v>
      </c>
      <c r="V57" s="366">
        <v>248</v>
      </c>
      <c r="W57" s="366">
        <v>18</v>
      </c>
      <c r="X57" s="366">
        <v>22336</v>
      </c>
      <c r="Y57" s="366">
        <v>3636</v>
      </c>
      <c r="Z57" s="380">
        <f t="shared" ref="Z57:AA59" si="27">AB57+AD57+AF57</f>
        <v>13474</v>
      </c>
      <c r="AA57" s="366">
        <f t="shared" si="27"/>
        <v>3264</v>
      </c>
      <c r="AB57" s="366">
        <v>2795</v>
      </c>
      <c r="AC57" s="366">
        <v>554</v>
      </c>
      <c r="AD57" s="366">
        <v>76</v>
      </c>
      <c r="AE57" s="366">
        <v>15</v>
      </c>
      <c r="AF57" s="366">
        <v>10603</v>
      </c>
      <c r="AG57" s="366">
        <v>2695</v>
      </c>
      <c r="AH57" s="380">
        <f t="shared" ref="AH57:AI59" si="28">AJ57+AL57+AN57</f>
        <v>18743</v>
      </c>
      <c r="AI57" s="366">
        <f t="shared" si="28"/>
        <v>6621</v>
      </c>
      <c r="AJ57" s="366">
        <v>2119</v>
      </c>
      <c r="AK57" s="366">
        <v>490</v>
      </c>
      <c r="AL57" s="366">
        <v>45</v>
      </c>
      <c r="AM57" s="366">
        <v>14</v>
      </c>
      <c r="AN57" s="366">
        <v>16579</v>
      </c>
      <c r="AO57" s="366">
        <v>6117</v>
      </c>
      <c r="AP57" s="380">
        <v>0</v>
      </c>
      <c r="AQ57" s="366">
        <v>0</v>
      </c>
      <c r="AR57" s="366">
        <v>0</v>
      </c>
      <c r="AS57" s="366">
        <v>0</v>
      </c>
      <c r="AT57" s="366">
        <v>0</v>
      </c>
      <c r="AU57" s="366">
        <v>0</v>
      </c>
      <c r="AV57" s="366">
        <v>0</v>
      </c>
      <c r="AW57" s="381">
        <v>0</v>
      </c>
    </row>
    <row r="58" spans="1:49" x14ac:dyDescent="0.3">
      <c r="A58" s="382">
        <v>2017</v>
      </c>
      <c r="B58" s="376">
        <f t="shared" ref="B58:B63" si="29">J58+R58+Z58+AH58+AP58</f>
        <v>66795</v>
      </c>
      <c r="C58" s="377">
        <f t="shared" si="19"/>
        <v>15323</v>
      </c>
      <c r="D58" s="377">
        <f t="shared" si="20"/>
        <v>15865</v>
      </c>
      <c r="E58" s="377">
        <f t="shared" si="21"/>
        <v>2376</v>
      </c>
      <c r="F58" s="377">
        <f t="shared" si="22"/>
        <v>374</v>
      </c>
      <c r="G58" s="377">
        <f t="shared" si="23"/>
        <v>50</v>
      </c>
      <c r="H58" s="377">
        <f t="shared" si="24"/>
        <v>50556</v>
      </c>
      <c r="I58" s="378">
        <f t="shared" si="25"/>
        <v>12897</v>
      </c>
      <c r="J58" s="379">
        <f>L58+N58+P58</f>
        <v>174</v>
      </c>
      <c r="K58" s="366">
        <f t="shared" si="16"/>
        <v>15</v>
      </c>
      <c r="L58" s="366">
        <v>31</v>
      </c>
      <c r="M58" s="366">
        <v>0</v>
      </c>
      <c r="N58" s="366">
        <v>1</v>
      </c>
      <c r="O58" s="366">
        <v>0</v>
      </c>
      <c r="P58" s="366">
        <v>142</v>
      </c>
      <c r="Q58" s="366">
        <v>15</v>
      </c>
      <c r="R58" s="380">
        <f t="shared" si="26"/>
        <v>34229</v>
      </c>
      <c r="S58" s="366">
        <f t="shared" si="26"/>
        <v>5239</v>
      </c>
      <c r="T58" s="366">
        <v>10763</v>
      </c>
      <c r="U58" s="366">
        <v>1287</v>
      </c>
      <c r="V58" s="366">
        <v>261</v>
      </c>
      <c r="W58" s="366">
        <v>19</v>
      </c>
      <c r="X58" s="366">
        <v>23205</v>
      </c>
      <c r="Y58" s="366">
        <v>3933</v>
      </c>
      <c r="Z58" s="380">
        <f t="shared" si="27"/>
        <v>13713</v>
      </c>
      <c r="AA58" s="366">
        <f t="shared" si="27"/>
        <v>3488</v>
      </c>
      <c r="AB58" s="366">
        <v>2889</v>
      </c>
      <c r="AC58" s="366">
        <v>595</v>
      </c>
      <c r="AD58" s="366">
        <v>73</v>
      </c>
      <c r="AE58" s="366">
        <v>17</v>
      </c>
      <c r="AF58" s="366">
        <v>10751</v>
      </c>
      <c r="AG58" s="366">
        <v>2876</v>
      </c>
      <c r="AH58" s="380">
        <f t="shared" si="28"/>
        <v>18679</v>
      </c>
      <c r="AI58" s="366">
        <f t="shared" si="28"/>
        <v>6581</v>
      </c>
      <c r="AJ58" s="366">
        <v>2182</v>
      </c>
      <c r="AK58" s="366">
        <v>494</v>
      </c>
      <c r="AL58" s="366">
        <v>39</v>
      </c>
      <c r="AM58" s="366">
        <v>14</v>
      </c>
      <c r="AN58" s="366">
        <v>16458</v>
      </c>
      <c r="AO58" s="366">
        <v>6073</v>
      </c>
      <c r="AP58" s="380">
        <v>0</v>
      </c>
      <c r="AQ58" s="366">
        <v>0</v>
      </c>
      <c r="AR58" s="366">
        <v>0</v>
      </c>
      <c r="AS58" s="366">
        <v>0</v>
      </c>
      <c r="AT58" s="366">
        <v>0</v>
      </c>
      <c r="AU58" s="366">
        <v>0</v>
      </c>
      <c r="AV58" s="366">
        <v>0</v>
      </c>
      <c r="AW58" s="381">
        <v>0</v>
      </c>
    </row>
    <row r="59" spans="1:49" x14ac:dyDescent="0.3">
      <c r="A59" s="375">
        <v>2018</v>
      </c>
      <c r="B59" s="376">
        <f t="shared" si="29"/>
        <v>66863</v>
      </c>
      <c r="C59" s="377">
        <f t="shared" si="19"/>
        <v>15656</v>
      </c>
      <c r="D59" s="377">
        <f t="shared" si="20"/>
        <v>16262</v>
      </c>
      <c r="E59" s="377">
        <f t="shared" si="21"/>
        <v>2567</v>
      </c>
      <c r="F59" s="377">
        <f t="shared" si="22"/>
        <v>379</v>
      </c>
      <c r="G59" s="377">
        <f t="shared" si="23"/>
        <v>55</v>
      </c>
      <c r="H59" s="377">
        <f t="shared" si="24"/>
        <v>50222</v>
      </c>
      <c r="I59" s="378">
        <f t="shared" si="25"/>
        <v>13034</v>
      </c>
      <c r="J59" s="379">
        <f>L59+N59+P59</f>
        <v>173</v>
      </c>
      <c r="K59" s="366">
        <f t="shared" ref="K59" si="30">M59+O59+Q59</f>
        <v>13</v>
      </c>
      <c r="L59" s="366">
        <v>30</v>
      </c>
      <c r="M59" s="366">
        <v>0</v>
      </c>
      <c r="N59" s="366">
        <v>1</v>
      </c>
      <c r="O59" s="366">
        <v>0</v>
      </c>
      <c r="P59" s="366">
        <v>142</v>
      </c>
      <c r="Q59" s="366">
        <v>13</v>
      </c>
      <c r="R59" s="380">
        <f t="shared" si="26"/>
        <v>34634</v>
      </c>
      <c r="S59" s="366">
        <f t="shared" si="26"/>
        <v>5471</v>
      </c>
      <c r="T59" s="366">
        <v>10945</v>
      </c>
      <c r="U59" s="366">
        <v>1374</v>
      </c>
      <c r="V59" s="366">
        <v>269</v>
      </c>
      <c r="W59" s="366">
        <v>23</v>
      </c>
      <c r="X59" s="366">
        <v>23420</v>
      </c>
      <c r="Y59" s="366">
        <v>4074</v>
      </c>
      <c r="Z59" s="380">
        <f t="shared" si="27"/>
        <v>13582</v>
      </c>
      <c r="AA59" s="366">
        <f t="shared" si="27"/>
        <v>3615</v>
      </c>
      <c r="AB59" s="366">
        <v>2909</v>
      </c>
      <c r="AC59" s="366">
        <v>591</v>
      </c>
      <c r="AD59" s="366">
        <v>74</v>
      </c>
      <c r="AE59" s="366">
        <v>21</v>
      </c>
      <c r="AF59" s="366">
        <v>10599</v>
      </c>
      <c r="AG59" s="366">
        <v>3003</v>
      </c>
      <c r="AH59" s="380">
        <f t="shared" si="28"/>
        <v>18474</v>
      </c>
      <c r="AI59" s="366">
        <f t="shared" si="28"/>
        <v>6557</v>
      </c>
      <c r="AJ59" s="366">
        <v>2378</v>
      </c>
      <c r="AK59" s="366">
        <v>602</v>
      </c>
      <c r="AL59" s="366">
        <v>35</v>
      </c>
      <c r="AM59" s="366">
        <v>11</v>
      </c>
      <c r="AN59" s="366">
        <v>16061</v>
      </c>
      <c r="AO59" s="366">
        <v>5944</v>
      </c>
      <c r="AP59" s="380">
        <v>0</v>
      </c>
      <c r="AQ59" s="366">
        <v>0</v>
      </c>
      <c r="AR59" s="366">
        <v>0</v>
      </c>
      <c r="AS59" s="366">
        <v>0</v>
      </c>
      <c r="AT59" s="366">
        <v>0</v>
      </c>
      <c r="AU59" s="366">
        <v>0</v>
      </c>
      <c r="AV59" s="366">
        <v>0</v>
      </c>
      <c r="AW59" s="381">
        <v>0</v>
      </c>
    </row>
    <row r="60" spans="1:49" x14ac:dyDescent="0.3">
      <c r="A60" s="375">
        <v>2019</v>
      </c>
      <c r="B60" s="376">
        <f t="shared" si="29"/>
        <v>65909</v>
      </c>
      <c r="C60" s="377">
        <f t="shared" si="19"/>
        <v>15751</v>
      </c>
      <c r="D60" s="377">
        <f t="shared" si="20"/>
        <v>16350</v>
      </c>
      <c r="E60" s="377">
        <f t="shared" si="21"/>
        <v>2696</v>
      </c>
      <c r="F60" s="377">
        <f t="shared" si="22"/>
        <v>369</v>
      </c>
      <c r="G60" s="377">
        <f t="shared" si="23"/>
        <v>55</v>
      </c>
      <c r="H60" s="377">
        <f t="shared" si="24"/>
        <v>49190</v>
      </c>
      <c r="I60" s="378">
        <f t="shared" si="25"/>
        <v>13000</v>
      </c>
      <c r="J60" s="379">
        <f>L60+N60+P60</f>
        <v>174</v>
      </c>
      <c r="K60" s="366">
        <f t="shared" ref="K60" si="31">M60+O60+Q60</f>
        <v>14</v>
      </c>
      <c r="L60" s="366">
        <v>32</v>
      </c>
      <c r="M60" s="366">
        <v>0</v>
      </c>
      <c r="N60" s="366">
        <v>1</v>
      </c>
      <c r="O60" s="366">
        <v>0</v>
      </c>
      <c r="P60" s="366">
        <v>141</v>
      </c>
      <c r="Q60" s="366">
        <v>14</v>
      </c>
      <c r="R60" s="380">
        <f t="shared" ref="R60" si="32">T60+V60+X60</f>
        <v>34354</v>
      </c>
      <c r="S60" s="366">
        <f t="shared" ref="S60" si="33">U60+W60+Y60</f>
        <v>5618</v>
      </c>
      <c r="T60" s="366">
        <v>10811</v>
      </c>
      <c r="U60" s="366">
        <v>1425</v>
      </c>
      <c r="V60" s="366">
        <v>268</v>
      </c>
      <c r="W60" s="366">
        <v>28</v>
      </c>
      <c r="X60" s="366">
        <v>23275</v>
      </c>
      <c r="Y60" s="366">
        <v>4165</v>
      </c>
      <c r="Z60" s="380">
        <f t="shared" ref="Z60" si="34">AB60+AD60+AF60</f>
        <v>13634</v>
      </c>
      <c r="AA60" s="366">
        <f t="shared" ref="AA60" si="35">AC60+AE60+AG60</f>
        <v>3820</v>
      </c>
      <c r="AB60" s="366">
        <v>2916</v>
      </c>
      <c r="AC60" s="366">
        <v>616</v>
      </c>
      <c r="AD60" s="366">
        <v>64</v>
      </c>
      <c r="AE60" s="366">
        <v>20</v>
      </c>
      <c r="AF60" s="366">
        <v>10654</v>
      </c>
      <c r="AG60" s="366">
        <v>3184</v>
      </c>
      <c r="AH60" s="380">
        <f t="shared" ref="AH60" si="36">AJ60+AL60+AN60</f>
        <v>17747</v>
      </c>
      <c r="AI60" s="366">
        <f t="shared" ref="AI60" si="37">AK60+AM60+AO60</f>
        <v>6299</v>
      </c>
      <c r="AJ60" s="366">
        <v>2591</v>
      </c>
      <c r="AK60" s="366">
        <v>655</v>
      </c>
      <c r="AL60" s="366">
        <v>36</v>
      </c>
      <c r="AM60" s="366">
        <v>7</v>
      </c>
      <c r="AN60" s="366">
        <v>15120</v>
      </c>
      <c r="AO60" s="366">
        <v>5637</v>
      </c>
      <c r="AP60" s="380">
        <v>0</v>
      </c>
      <c r="AQ60" s="366">
        <v>0</v>
      </c>
      <c r="AR60" s="366">
        <v>0</v>
      </c>
      <c r="AS60" s="366">
        <v>0</v>
      </c>
      <c r="AT60" s="366">
        <v>0</v>
      </c>
      <c r="AU60" s="366">
        <v>0</v>
      </c>
      <c r="AV60" s="366">
        <v>0</v>
      </c>
      <c r="AW60" s="381">
        <v>0</v>
      </c>
    </row>
    <row r="61" spans="1:49" ht="14.25" thickBot="1" x14ac:dyDescent="0.35">
      <c r="A61" s="375">
        <v>2020</v>
      </c>
      <c r="B61" s="376">
        <f t="shared" si="29"/>
        <v>66054</v>
      </c>
      <c r="C61" s="377">
        <f t="shared" si="19"/>
        <v>16288</v>
      </c>
      <c r="D61" s="377">
        <f t="shared" si="20"/>
        <v>16647</v>
      </c>
      <c r="E61" s="377">
        <f t="shared" si="21"/>
        <v>2907</v>
      </c>
      <c r="F61" s="377">
        <f t="shared" si="22"/>
        <v>378</v>
      </c>
      <c r="G61" s="377">
        <f t="shared" si="23"/>
        <v>56</v>
      </c>
      <c r="H61" s="377">
        <f t="shared" si="24"/>
        <v>49029</v>
      </c>
      <c r="I61" s="378">
        <f t="shared" si="25"/>
        <v>13325</v>
      </c>
      <c r="J61" s="379">
        <f>L61+N61+P61</f>
        <v>179</v>
      </c>
      <c r="K61" s="366">
        <f t="shared" ref="K61" si="38">M61+O61+Q61</f>
        <v>15</v>
      </c>
      <c r="L61" s="366">
        <v>34</v>
      </c>
      <c r="M61" s="366">
        <v>1</v>
      </c>
      <c r="N61" s="366">
        <v>1</v>
      </c>
      <c r="O61" s="366">
        <v>0</v>
      </c>
      <c r="P61" s="366">
        <v>144</v>
      </c>
      <c r="Q61" s="366">
        <v>14</v>
      </c>
      <c r="R61" s="380">
        <f t="shared" ref="R61" si="39">T61+V61+X61</f>
        <v>34028</v>
      </c>
      <c r="S61" s="366">
        <f t="shared" ref="S61" si="40">U61+W61+Y61</f>
        <v>5773</v>
      </c>
      <c r="T61" s="366">
        <v>10650</v>
      </c>
      <c r="U61" s="366">
        <v>1474</v>
      </c>
      <c r="V61" s="366">
        <v>280</v>
      </c>
      <c r="W61" s="366">
        <v>31</v>
      </c>
      <c r="X61" s="366">
        <v>23098</v>
      </c>
      <c r="Y61" s="366">
        <v>4268</v>
      </c>
      <c r="Z61" s="380">
        <f t="shared" ref="Z61" si="41">AB61+AD61+AF61</f>
        <v>14015</v>
      </c>
      <c r="AA61" s="366">
        <f t="shared" ref="AA61" si="42">AC61+AE61+AG61</f>
        <v>4150</v>
      </c>
      <c r="AB61" s="366">
        <v>3048</v>
      </c>
      <c r="AC61" s="366">
        <v>697</v>
      </c>
      <c r="AD61" s="366">
        <v>62</v>
      </c>
      <c r="AE61" s="366">
        <v>18</v>
      </c>
      <c r="AF61" s="366">
        <v>10905</v>
      </c>
      <c r="AG61" s="366">
        <v>3435</v>
      </c>
      <c r="AH61" s="380">
        <f t="shared" ref="AH61" si="43">AJ61+AL61+AN61</f>
        <v>17832</v>
      </c>
      <c r="AI61" s="366">
        <f t="shared" ref="AI61" si="44">AK61+AM61+AO61</f>
        <v>6350</v>
      </c>
      <c r="AJ61" s="366">
        <v>2915</v>
      </c>
      <c r="AK61" s="366">
        <v>735</v>
      </c>
      <c r="AL61" s="366">
        <v>35</v>
      </c>
      <c r="AM61" s="366">
        <v>7</v>
      </c>
      <c r="AN61" s="366">
        <v>14882</v>
      </c>
      <c r="AO61" s="366">
        <v>5608</v>
      </c>
      <c r="AP61" s="380">
        <v>0</v>
      </c>
      <c r="AQ61" s="366">
        <v>0</v>
      </c>
      <c r="AR61" s="366">
        <v>0</v>
      </c>
      <c r="AS61" s="366">
        <v>0</v>
      </c>
      <c r="AT61" s="366">
        <v>0</v>
      </c>
      <c r="AU61" s="366">
        <v>0</v>
      </c>
      <c r="AV61" s="366">
        <v>0</v>
      </c>
      <c r="AW61" s="381">
        <v>0</v>
      </c>
    </row>
    <row r="62" spans="1:49" x14ac:dyDescent="0.3">
      <c r="A62" s="542">
        <v>2021</v>
      </c>
      <c r="B62" s="539">
        <f t="shared" si="29"/>
        <v>67473</v>
      </c>
      <c r="C62" s="535">
        <f t="shared" si="19"/>
        <v>17240</v>
      </c>
      <c r="D62" s="535">
        <f t="shared" si="20"/>
        <v>16890</v>
      </c>
      <c r="E62" s="535">
        <f t="shared" si="21"/>
        <v>3100</v>
      </c>
      <c r="F62" s="535">
        <f t="shared" si="22"/>
        <v>388</v>
      </c>
      <c r="G62" s="535">
        <f t="shared" si="23"/>
        <v>58</v>
      </c>
      <c r="H62" s="535">
        <f t="shared" si="24"/>
        <v>50195</v>
      </c>
      <c r="I62" s="535">
        <f t="shared" si="25"/>
        <v>14082</v>
      </c>
      <c r="J62" s="536">
        <v>171</v>
      </c>
      <c r="K62" s="537">
        <v>11</v>
      </c>
      <c r="L62" s="537">
        <v>30</v>
      </c>
      <c r="M62" s="537">
        <v>1</v>
      </c>
      <c r="N62" s="537">
        <v>1</v>
      </c>
      <c r="O62" s="537">
        <v>0</v>
      </c>
      <c r="P62" s="537">
        <v>140</v>
      </c>
      <c r="Q62" s="537">
        <v>10</v>
      </c>
      <c r="R62" s="536">
        <v>33851</v>
      </c>
      <c r="S62" s="537">
        <v>6008</v>
      </c>
      <c r="T62" s="537">
        <v>10461</v>
      </c>
      <c r="U62" s="537">
        <v>1515</v>
      </c>
      <c r="V62" s="537">
        <v>281</v>
      </c>
      <c r="W62" s="537">
        <v>33</v>
      </c>
      <c r="X62" s="537">
        <v>23109</v>
      </c>
      <c r="Y62" s="537">
        <v>4460</v>
      </c>
      <c r="Z62" s="536">
        <v>14159</v>
      </c>
      <c r="AA62" s="537">
        <v>4307</v>
      </c>
      <c r="AB62" s="537">
        <v>3098</v>
      </c>
      <c r="AC62" s="537">
        <v>718</v>
      </c>
      <c r="AD62" s="537">
        <v>60</v>
      </c>
      <c r="AE62" s="537">
        <v>20</v>
      </c>
      <c r="AF62" s="537">
        <v>11001</v>
      </c>
      <c r="AG62" s="537">
        <v>3569</v>
      </c>
      <c r="AH62" s="536">
        <v>19292</v>
      </c>
      <c r="AI62" s="537">
        <v>6914</v>
      </c>
      <c r="AJ62" s="537">
        <v>3301</v>
      </c>
      <c r="AK62" s="537">
        <v>866</v>
      </c>
      <c r="AL62" s="537">
        <v>46</v>
      </c>
      <c r="AM62" s="537">
        <v>5</v>
      </c>
      <c r="AN62" s="537">
        <v>15945</v>
      </c>
      <c r="AO62" s="537">
        <v>6043</v>
      </c>
      <c r="AP62" s="536">
        <v>0</v>
      </c>
      <c r="AQ62" s="537">
        <v>0</v>
      </c>
      <c r="AR62" s="537">
        <v>0</v>
      </c>
      <c r="AS62" s="537">
        <v>0</v>
      </c>
      <c r="AT62" s="537">
        <v>0</v>
      </c>
      <c r="AU62" s="537">
        <v>0</v>
      </c>
      <c r="AV62" s="537">
        <v>0</v>
      </c>
      <c r="AW62" s="538">
        <v>0</v>
      </c>
    </row>
    <row r="63" spans="1:49" x14ac:dyDescent="0.3">
      <c r="A63" s="388">
        <v>2022</v>
      </c>
      <c r="B63" s="540">
        <f t="shared" si="29"/>
        <v>66730</v>
      </c>
      <c r="C63" s="369">
        <f t="shared" ref="C63" si="45">K63+S63+AA63+AI63+AQ63</f>
        <v>17459</v>
      </c>
      <c r="D63" s="369">
        <f t="shared" ref="D63" si="46">L63+T63+AB63+AJ63+AR63</f>
        <v>17021</v>
      </c>
      <c r="E63" s="369">
        <f t="shared" ref="E63" si="47">M63+U63+AC63+AK63+AS63</f>
        <v>3254</v>
      </c>
      <c r="F63" s="369">
        <f t="shared" ref="F63" si="48">N63+V63+AD63+AL63+AT63</f>
        <v>390</v>
      </c>
      <c r="G63" s="369">
        <f t="shared" ref="G63" si="49">O63+W63+AE63+AM63+AU63</f>
        <v>68</v>
      </c>
      <c r="H63" s="369">
        <f t="shared" ref="H63" si="50">P63+X63+AF63+AN63+AV63</f>
        <v>49319</v>
      </c>
      <c r="I63" s="369">
        <f t="shared" ref="I63" si="51">Q63+Y63+AG63+AO63+AW63</f>
        <v>14137</v>
      </c>
      <c r="J63" s="373">
        <v>177</v>
      </c>
      <c r="K63" s="372">
        <v>11</v>
      </c>
      <c r="L63" s="372">
        <v>33</v>
      </c>
      <c r="M63" s="372">
        <v>1</v>
      </c>
      <c r="N63" s="372">
        <v>1</v>
      </c>
      <c r="O63" s="372">
        <v>0</v>
      </c>
      <c r="P63" s="372">
        <v>143</v>
      </c>
      <c r="Q63" s="372">
        <v>10</v>
      </c>
      <c r="R63" s="373">
        <v>33513</v>
      </c>
      <c r="S63" s="372">
        <v>6217</v>
      </c>
      <c r="T63" s="372">
        <v>10344</v>
      </c>
      <c r="U63" s="372">
        <v>1565</v>
      </c>
      <c r="V63" s="372">
        <v>275</v>
      </c>
      <c r="W63" s="372">
        <v>36</v>
      </c>
      <c r="X63" s="372">
        <v>22894</v>
      </c>
      <c r="Y63" s="372">
        <v>4616</v>
      </c>
      <c r="Z63" s="373">
        <v>14238</v>
      </c>
      <c r="AA63" s="372">
        <v>4493</v>
      </c>
      <c r="AB63" s="372">
        <v>3227</v>
      </c>
      <c r="AC63" s="372">
        <v>766</v>
      </c>
      <c r="AD63" s="372">
        <v>67</v>
      </c>
      <c r="AE63" s="372">
        <v>24</v>
      </c>
      <c r="AF63" s="372">
        <v>10944</v>
      </c>
      <c r="AG63" s="372">
        <v>3703</v>
      </c>
      <c r="AH63" s="373">
        <v>18802</v>
      </c>
      <c r="AI63" s="372">
        <v>6738</v>
      </c>
      <c r="AJ63" s="372">
        <v>3417</v>
      </c>
      <c r="AK63" s="372">
        <v>922</v>
      </c>
      <c r="AL63" s="372">
        <v>47</v>
      </c>
      <c r="AM63" s="372">
        <v>8</v>
      </c>
      <c r="AN63" s="372">
        <v>15338</v>
      </c>
      <c r="AO63" s="372">
        <v>5808</v>
      </c>
      <c r="AP63" s="373">
        <v>0</v>
      </c>
      <c r="AQ63" s="372">
        <v>0</v>
      </c>
      <c r="AR63" s="372">
        <v>0</v>
      </c>
      <c r="AS63" s="372">
        <v>0</v>
      </c>
      <c r="AT63" s="372">
        <v>0</v>
      </c>
      <c r="AU63" s="372">
        <v>0</v>
      </c>
      <c r="AV63" s="372">
        <v>0</v>
      </c>
      <c r="AW63" s="374">
        <v>0</v>
      </c>
    </row>
    <row r="64" spans="1:49" x14ac:dyDescent="0.3">
      <c r="A64" s="388">
        <v>2023</v>
      </c>
      <c r="B64" s="540">
        <f t="shared" ref="B64" si="52">J64+R64+Z64+AH64+AP64</f>
        <v>65939</v>
      </c>
      <c r="C64" s="369">
        <f t="shared" ref="C64" si="53">K64+S64+AA64+AI64+AQ64</f>
        <v>17748</v>
      </c>
      <c r="D64" s="369">
        <f t="shared" ref="D64" si="54">L64+T64+AB64+AJ64+AR64</f>
        <v>17121</v>
      </c>
      <c r="E64" s="369">
        <f t="shared" ref="E64" si="55">M64+U64+AC64+AK64+AS64</f>
        <v>3459</v>
      </c>
      <c r="F64" s="369">
        <f t="shared" ref="F64" si="56">N64+V64+AD64+AL64+AT64</f>
        <v>393</v>
      </c>
      <c r="G64" s="369">
        <f t="shared" ref="G64" si="57">O64+W64+AE64+AM64+AU64</f>
        <v>75</v>
      </c>
      <c r="H64" s="369">
        <f t="shared" ref="H64" si="58">P64+X64+AF64+AN64+AV64</f>
        <v>48425</v>
      </c>
      <c r="I64" s="369">
        <f t="shared" ref="I64" si="59">Q64+Y64+AG64+AO64+AW64</f>
        <v>14214</v>
      </c>
      <c r="J64" s="373">
        <v>169</v>
      </c>
      <c r="K64" s="372">
        <v>12</v>
      </c>
      <c r="L64" s="372">
        <v>29</v>
      </c>
      <c r="M64" s="372">
        <v>1</v>
      </c>
      <c r="N64" s="372">
        <v>1</v>
      </c>
      <c r="O64" s="372">
        <v>0</v>
      </c>
      <c r="P64" s="372">
        <v>139</v>
      </c>
      <c r="Q64" s="372">
        <v>11</v>
      </c>
      <c r="R64" s="373">
        <v>32842</v>
      </c>
      <c r="S64" s="372">
        <v>6389</v>
      </c>
      <c r="T64" s="372">
        <v>10137</v>
      </c>
      <c r="U64" s="372">
        <v>1629</v>
      </c>
      <c r="V64" s="372">
        <v>281</v>
      </c>
      <c r="W64" s="372">
        <v>41</v>
      </c>
      <c r="X64" s="372">
        <v>22424</v>
      </c>
      <c r="Y64" s="372">
        <v>4719</v>
      </c>
      <c r="Z64" s="373">
        <v>14328</v>
      </c>
      <c r="AA64" s="372">
        <v>4644</v>
      </c>
      <c r="AB64" s="372">
        <v>3491</v>
      </c>
      <c r="AC64" s="372">
        <v>889</v>
      </c>
      <c r="AD64" s="372">
        <v>59</v>
      </c>
      <c r="AE64" s="372">
        <v>17</v>
      </c>
      <c r="AF64" s="372">
        <v>10778</v>
      </c>
      <c r="AG64" s="372">
        <v>3738</v>
      </c>
      <c r="AH64" s="373">
        <v>18600</v>
      </c>
      <c r="AI64" s="372">
        <v>6703</v>
      </c>
      <c r="AJ64" s="372">
        <v>3464</v>
      </c>
      <c r="AK64" s="372">
        <v>940</v>
      </c>
      <c r="AL64" s="372">
        <v>52</v>
      </c>
      <c r="AM64" s="372">
        <v>17</v>
      </c>
      <c r="AN64" s="372">
        <v>15084</v>
      </c>
      <c r="AO64" s="372">
        <v>5746</v>
      </c>
      <c r="AP64" s="373">
        <v>0</v>
      </c>
      <c r="AQ64" s="372">
        <v>0</v>
      </c>
      <c r="AR64" s="372">
        <v>0</v>
      </c>
      <c r="AS64" s="372">
        <v>0</v>
      </c>
      <c r="AT64" s="372">
        <v>0</v>
      </c>
      <c r="AU64" s="372">
        <v>0</v>
      </c>
      <c r="AV64" s="372">
        <v>0</v>
      </c>
      <c r="AW64" s="374">
        <v>0</v>
      </c>
    </row>
    <row r="65" spans="1:49" s="268" customFormat="1" ht="14.25" thickBot="1" x14ac:dyDescent="0.35">
      <c r="A65" s="383">
        <v>2024</v>
      </c>
      <c r="B65" s="541">
        <v>65384</v>
      </c>
      <c r="C65" s="384">
        <v>18078</v>
      </c>
      <c r="D65" s="384">
        <v>17498</v>
      </c>
      <c r="E65" s="384">
        <v>3656</v>
      </c>
      <c r="F65" s="384">
        <v>405</v>
      </c>
      <c r="G65" s="384">
        <v>86</v>
      </c>
      <c r="H65" s="384">
        <v>47481</v>
      </c>
      <c r="I65" s="384">
        <v>14336</v>
      </c>
      <c r="J65" s="386">
        <v>175</v>
      </c>
      <c r="K65" s="385">
        <v>11</v>
      </c>
      <c r="L65" s="385">
        <v>32</v>
      </c>
      <c r="M65" s="385">
        <v>0</v>
      </c>
      <c r="N65" s="385">
        <v>1</v>
      </c>
      <c r="O65" s="385">
        <v>0</v>
      </c>
      <c r="P65" s="385">
        <v>142</v>
      </c>
      <c r="Q65" s="385">
        <v>11</v>
      </c>
      <c r="R65" s="386">
        <v>32207</v>
      </c>
      <c r="S65" s="385">
        <v>6563</v>
      </c>
      <c r="T65" s="385">
        <v>10035</v>
      </c>
      <c r="U65" s="385">
        <v>1690</v>
      </c>
      <c r="V65" s="385">
        <v>284</v>
      </c>
      <c r="W65" s="385">
        <v>49</v>
      </c>
      <c r="X65" s="385">
        <v>21888</v>
      </c>
      <c r="Y65" s="385">
        <v>4824</v>
      </c>
      <c r="Z65" s="386">
        <v>14564</v>
      </c>
      <c r="AA65" s="385">
        <v>4802</v>
      </c>
      <c r="AB65" s="385">
        <v>3756</v>
      </c>
      <c r="AC65" s="385">
        <v>958</v>
      </c>
      <c r="AD65" s="385">
        <v>63</v>
      </c>
      <c r="AE65" s="385">
        <v>13</v>
      </c>
      <c r="AF65" s="385">
        <v>10745</v>
      </c>
      <c r="AG65" s="385">
        <v>3831</v>
      </c>
      <c r="AH65" s="386">
        <v>18438</v>
      </c>
      <c r="AI65" s="385">
        <v>6702</v>
      </c>
      <c r="AJ65" s="385">
        <v>3675</v>
      </c>
      <c r="AK65" s="385">
        <v>1008</v>
      </c>
      <c r="AL65" s="385">
        <v>57</v>
      </c>
      <c r="AM65" s="385">
        <v>24</v>
      </c>
      <c r="AN65" s="385">
        <v>14706</v>
      </c>
      <c r="AO65" s="385">
        <v>5670</v>
      </c>
      <c r="AP65" s="386">
        <v>0</v>
      </c>
      <c r="AQ65" s="385">
        <v>0</v>
      </c>
      <c r="AR65" s="385">
        <v>0</v>
      </c>
      <c r="AS65" s="385">
        <v>0</v>
      </c>
      <c r="AT65" s="385">
        <v>0</v>
      </c>
      <c r="AU65" s="385">
        <v>0</v>
      </c>
      <c r="AV65" s="385">
        <v>0</v>
      </c>
      <c r="AW65" s="387">
        <v>0</v>
      </c>
    </row>
    <row r="66" spans="1:49" s="268" customFormat="1" x14ac:dyDescent="0.3">
      <c r="A66" s="532"/>
      <c r="B66" s="533"/>
      <c r="C66" s="533"/>
      <c r="D66" s="533"/>
      <c r="E66" s="533"/>
      <c r="F66" s="533"/>
      <c r="G66" s="533"/>
      <c r="H66" s="533"/>
      <c r="I66" s="533"/>
      <c r="J66" s="534"/>
      <c r="K66" s="534"/>
      <c r="L66" s="534"/>
      <c r="M66" s="534"/>
      <c r="N66" s="534"/>
      <c r="O66" s="534"/>
      <c r="P66" s="534"/>
      <c r="Q66" s="534"/>
      <c r="R66" s="534"/>
      <c r="S66" s="534"/>
      <c r="T66" s="534"/>
      <c r="U66" s="534"/>
      <c r="V66" s="534"/>
      <c r="W66" s="534"/>
      <c r="X66" s="534"/>
      <c r="Y66" s="534"/>
      <c r="Z66" s="534"/>
      <c r="AA66" s="534"/>
      <c r="AB66" s="534"/>
      <c r="AC66" s="534"/>
      <c r="AD66" s="534"/>
      <c r="AE66" s="534"/>
      <c r="AF66" s="534"/>
      <c r="AG66" s="534"/>
      <c r="AH66" s="534"/>
      <c r="AI66" s="534"/>
      <c r="AJ66" s="534"/>
      <c r="AK66" s="534"/>
      <c r="AL66" s="534"/>
      <c r="AM66" s="534"/>
      <c r="AN66" s="534"/>
      <c r="AO66" s="534"/>
      <c r="AP66" s="534"/>
      <c r="AQ66" s="534"/>
      <c r="AR66" s="534"/>
      <c r="AS66" s="534"/>
      <c r="AT66" s="534"/>
      <c r="AU66" s="534"/>
      <c r="AV66" s="534"/>
      <c r="AW66" s="534"/>
    </row>
    <row r="67" spans="1:49" x14ac:dyDescent="0.3">
      <c r="A67" s="310" t="s">
        <v>98</v>
      </c>
      <c r="B67" s="311"/>
      <c r="C67" s="311"/>
      <c r="D67" s="311"/>
      <c r="E67" s="311"/>
      <c r="F67" s="311"/>
      <c r="G67" s="311"/>
      <c r="H67" s="311"/>
    </row>
    <row r="68" spans="1:49" x14ac:dyDescent="0.3">
      <c r="A68" s="310" t="s">
        <v>104</v>
      </c>
      <c r="B68" s="311"/>
      <c r="C68" s="311"/>
      <c r="D68" s="311"/>
      <c r="E68" s="311"/>
      <c r="F68" s="311"/>
      <c r="G68" s="311"/>
      <c r="H68" s="311"/>
    </row>
    <row r="69" spans="1:49" x14ac:dyDescent="0.3">
      <c r="A69" s="310" t="s">
        <v>103</v>
      </c>
      <c r="B69" s="311"/>
      <c r="C69" s="311"/>
      <c r="D69" s="311"/>
      <c r="E69" s="311"/>
      <c r="F69" s="311"/>
      <c r="G69" s="311"/>
      <c r="H69" s="311"/>
    </row>
    <row r="70" spans="1:49" x14ac:dyDescent="0.3">
      <c r="A70" s="310" t="s">
        <v>105</v>
      </c>
      <c r="B70" s="311"/>
      <c r="C70" s="311"/>
      <c r="D70" s="311"/>
      <c r="E70" s="311"/>
      <c r="F70" s="311"/>
      <c r="G70" s="311"/>
      <c r="H70" s="311"/>
    </row>
    <row r="71" spans="1:49" s="240" customFormat="1" x14ac:dyDescent="0.3">
      <c r="A71" s="310" t="s">
        <v>162</v>
      </c>
      <c r="B71" s="237"/>
      <c r="C71" s="237"/>
      <c r="D71" s="237"/>
      <c r="E71" s="237"/>
      <c r="F71" s="237"/>
      <c r="G71" s="237"/>
      <c r="H71" s="237"/>
      <c r="I71" s="237"/>
      <c r="J71" s="237"/>
      <c r="K71" s="237"/>
      <c r="L71" s="237"/>
      <c r="M71" s="237"/>
      <c r="N71" s="237"/>
      <c r="O71" s="239"/>
      <c r="P71" s="239"/>
      <c r="Q71" s="239"/>
      <c r="R71" s="239"/>
      <c r="S71" s="239"/>
      <c r="T71" s="239"/>
      <c r="U71" s="239"/>
      <c r="V71" s="239"/>
    </row>
    <row r="72" spans="1:49" x14ac:dyDescent="0.3">
      <c r="A72" s="310" t="s">
        <v>102</v>
      </c>
      <c r="B72" s="239"/>
      <c r="C72" s="239"/>
      <c r="D72" s="239"/>
      <c r="E72" s="239"/>
      <c r="F72" s="239"/>
      <c r="G72" s="239"/>
      <c r="H72" s="239"/>
      <c r="I72" s="237"/>
    </row>
    <row r="73" spans="1:49" x14ac:dyDescent="0.3">
      <c r="A73" s="313" t="s">
        <v>131</v>
      </c>
      <c r="B73" s="237"/>
      <c r="C73" s="237"/>
      <c r="D73" s="237"/>
      <c r="E73" s="237"/>
      <c r="F73" s="237"/>
      <c r="G73" s="237"/>
      <c r="H73" s="237"/>
      <c r="I73" s="237"/>
    </row>
    <row r="74" spans="1:49" x14ac:dyDescent="0.3">
      <c r="B74" s="237"/>
      <c r="C74" s="237"/>
      <c r="D74" s="237"/>
      <c r="E74" s="237"/>
      <c r="F74" s="237"/>
      <c r="G74" s="237"/>
      <c r="H74" s="237"/>
      <c r="I74" s="237"/>
    </row>
    <row r="75" spans="1:49" x14ac:dyDescent="0.3">
      <c r="B75" s="237"/>
      <c r="C75" s="237"/>
      <c r="D75" s="237"/>
      <c r="E75" s="237"/>
      <c r="F75" s="237"/>
      <c r="G75" s="237"/>
      <c r="H75" s="237"/>
      <c r="I75" s="237"/>
    </row>
    <row r="76" spans="1:49" x14ac:dyDescent="0.3">
      <c r="B76" s="237"/>
      <c r="C76" s="237"/>
      <c r="D76" s="237"/>
      <c r="E76" s="237"/>
      <c r="F76" s="237"/>
      <c r="G76" s="237"/>
      <c r="H76" s="237"/>
      <c r="I76" s="237"/>
    </row>
    <row r="77" spans="1:49" x14ac:dyDescent="0.3">
      <c r="B77" s="237"/>
      <c r="C77" s="237"/>
      <c r="D77" s="237"/>
      <c r="E77" s="237"/>
      <c r="F77" s="237"/>
      <c r="G77" s="237"/>
      <c r="H77" s="237"/>
      <c r="I77" s="237"/>
    </row>
  </sheetData>
  <mergeCells count="32">
    <mergeCell ref="B2:AW2"/>
    <mergeCell ref="A3:A5"/>
    <mergeCell ref="B3:I3"/>
    <mergeCell ref="J3:Q3"/>
    <mergeCell ref="R3:Y3"/>
    <mergeCell ref="Z3:AG3"/>
    <mergeCell ref="AH3:AO3"/>
    <mergeCell ref="AP3:AW3"/>
    <mergeCell ref="B4:C4"/>
    <mergeCell ref="D4:E4"/>
    <mergeCell ref="AB4:AC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  <mergeCell ref="AP4:AQ4"/>
    <mergeCell ref="AR4:AS4"/>
    <mergeCell ref="AT4:AU4"/>
    <mergeCell ref="AV4:AW4"/>
    <mergeCell ref="AD4:AE4"/>
    <mergeCell ref="AF4:AG4"/>
    <mergeCell ref="AH4:AI4"/>
    <mergeCell ref="AJ4:AK4"/>
    <mergeCell ref="AL4:AM4"/>
    <mergeCell ref="AN4:AO4"/>
  </mergeCells>
  <phoneticPr fontId="5" type="noConversion"/>
  <pageMargins left="0.7" right="0.7" top="0.75" bottom="0.75" header="0.3" footer="0.3"/>
  <pageSetup paperSize="9" orientation="portrait" r:id="rId1"/>
  <ignoredErrors>
    <ignoredError sqref="A21:A34 A50:A5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zoomScale="80" zoomScaleNormal="80" workbookViewId="0">
      <pane xSplit="1" ySplit="4" topLeftCell="B17" activePane="bottomRight" state="frozen"/>
      <selection activeCell="I32" sqref="I32"/>
      <selection pane="topRight" activeCell="I32" sqref="I32"/>
      <selection pane="bottomLeft" activeCell="I32" sqref="I32"/>
      <selection pane="bottomRight" activeCell="V32" sqref="V32"/>
    </sheetView>
  </sheetViews>
  <sheetFormatPr defaultColWidth="9" defaultRowHeight="13.5" x14ac:dyDescent="0.3"/>
  <cols>
    <col min="1" max="1" width="9" style="237"/>
    <col min="2" max="3" width="12.125" style="238" customWidth="1"/>
    <col min="4" max="9" width="9" style="238"/>
    <col min="10" max="10" width="10.875" style="237" customWidth="1"/>
    <col min="11" max="13" width="9" style="242"/>
    <col min="14" max="16384" width="9" style="237"/>
  </cols>
  <sheetData>
    <row r="1" spans="1:14" ht="14.25" thickBot="1" x14ac:dyDescent="0.35">
      <c r="B1" s="389"/>
      <c r="C1" s="389"/>
      <c r="I1" s="237"/>
    </row>
    <row r="2" spans="1:14" ht="14.25" thickBot="1" x14ac:dyDescent="0.35">
      <c r="B2" s="593" t="s">
        <v>54</v>
      </c>
      <c r="C2" s="594"/>
      <c r="D2" s="594"/>
      <c r="E2" s="594"/>
      <c r="F2" s="594"/>
      <c r="G2" s="594"/>
      <c r="H2" s="594"/>
      <c r="I2" s="595"/>
      <c r="J2" s="240"/>
      <c r="N2" s="240"/>
    </row>
    <row r="3" spans="1:14" x14ac:dyDescent="0.3">
      <c r="A3" s="596" t="s">
        <v>0</v>
      </c>
      <c r="B3" s="598" t="s">
        <v>137</v>
      </c>
      <c r="C3" s="599"/>
      <c r="D3" s="600" t="s">
        <v>1</v>
      </c>
      <c r="E3" s="601"/>
      <c r="F3" s="600" t="s">
        <v>2</v>
      </c>
      <c r="G3" s="601"/>
      <c r="H3" s="600" t="s">
        <v>3</v>
      </c>
      <c r="I3" s="602"/>
      <c r="J3" s="240"/>
      <c r="K3" s="242" t="s">
        <v>82</v>
      </c>
      <c r="L3" s="242" t="s">
        <v>135</v>
      </c>
      <c r="M3" s="242" t="s">
        <v>136</v>
      </c>
      <c r="N3" s="240"/>
    </row>
    <row r="4" spans="1:14" x14ac:dyDescent="0.3">
      <c r="A4" s="597"/>
      <c r="B4" s="243" t="s">
        <v>48</v>
      </c>
      <c r="C4" s="244" t="s">
        <v>49</v>
      </c>
      <c r="D4" s="245" t="s">
        <v>48</v>
      </c>
      <c r="E4" s="245" t="s">
        <v>49</v>
      </c>
      <c r="F4" s="245" t="s">
        <v>52</v>
      </c>
      <c r="G4" s="245" t="s">
        <v>53</v>
      </c>
      <c r="H4" s="245" t="s">
        <v>52</v>
      </c>
      <c r="I4" s="246" t="s">
        <v>53</v>
      </c>
      <c r="J4" s="240"/>
      <c r="K4" s="247" t="s">
        <v>83</v>
      </c>
      <c r="L4" s="247" t="s">
        <v>84</v>
      </c>
      <c r="M4" s="247" t="s">
        <v>85</v>
      </c>
      <c r="N4" s="240"/>
    </row>
    <row r="5" spans="1:14" x14ac:dyDescent="0.25">
      <c r="A5" s="390">
        <v>1965</v>
      </c>
      <c r="B5" s="249">
        <f t="shared" ref="B5:B18" si="0">SUM(D5,F5,H5)</f>
        <v>761</v>
      </c>
      <c r="C5" s="250">
        <f t="shared" ref="C5:C18" si="1">SUM(E5,G5,I5)</f>
        <v>188</v>
      </c>
      <c r="D5" s="251">
        <v>145</v>
      </c>
      <c r="E5" s="251">
        <v>14</v>
      </c>
      <c r="F5" s="251">
        <v>33</v>
      </c>
      <c r="G5" s="251">
        <v>5</v>
      </c>
      <c r="H5" s="251">
        <v>583</v>
      </c>
      <c r="I5" s="252">
        <v>169</v>
      </c>
      <c r="J5" s="240"/>
      <c r="K5" s="253">
        <f>C5/B5*100</f>
        <v>24.704336399474375</v>
      </c>
      <c r="L5" s="253">
        <f>(E5+G5)/(D5+F5)*100</f>
        <v>10.674157303370785</v>
      </c>
      <c r="M5" s="253">
        <f>I5/H5*100</f>
        <v>28.987993138936535</v>
      </c>
      <c r="N5" s="240"/>
    </row>
    <row r="6" spans="1:14" x14ac:dyDescent="0.25">
      <c r="A6" s="255">
        <v>1966</v>
      </c>
      <c r="B6" s="256">
        <f t="shared" si="0"/>
        <v>798</v>
      </c>
      <c r="C6" s="250">
        <f t="shared" si="1"/>
        <v>205</v>
      </c>
      <c r="D6" s="251">
        <v>160</v>
      </c>
      <c r="E6" s="251">
        <v>18</v>
      </c>
      <c r="F6" s="251">
        <v>32</v>
      </c>
      <c r="G6" s="251">
        <v>3</v>
      </c>
      <c r="H6" s="251">
        <v>606</v>
      </c>
      <c r="I6" s="252">
        <v>184</v>
      </c>
      <c r="J6" s="240"/>
      <c r="K6" s="253">
        <f>C6/B6*100</f>
        <v>25.68922305764411</v>
      </c>
      <c r="L6" s="253">
        <f>(E6+G6)/(D6+F6)*100</f>
        <v>10.9375</v>
      </c>
      <c r="M6" s="253">
        <f>I6/H6*100</f>
        <v>30.363036303630363</v>
      </c>
      <c r="N6" s="240"/>
    </row>
    <row r="7" spans="1:14" x14ac:dyDescent="0.25">
      <c r="A7" s="255">
        <v>1967</v>
      </c>
      <c r="B7" s="256">
        <f t="shared" si="0"/>
        <v>775</v>
      </c>
      <c r="C7" s="250">
        <f t="shared" si="1"/>
        <v>241</v>
      </c>
      <c r="D7" s="251">
        <v>170</v>
      </c>
      <c r="E7" s="251">
        <v>17</v>
      </c>
      <c r="F7" s="251">
        <v>33</v>
      </c>
      <c r="G7" s="251">
        <v>5</v>
      </c>
      <c r="H7" s="251">
        <v>572</v>
      </c>
      <c r="I7" s="252">
        <v>219</v>
      </c>
      <c r="J7" s="240"/>
      <c r="K7" s="253">
        <f t="shared" ref="K7:K42" si="2">C7/B7*100</f>
        <v>31.096774193548388</v>
      </c>
      <c r="L7" s="253">
        <f t="shared" ref="L7:L42" si="3">(E7+G7)/(D7+F7)*100</f>
        <v>10.83743842364532</v>
      </c>
      <c r="M7" s="253">
        <f t="shared" ref="M7:M42" si="4">I7/H7*100</f>
        <v>38.286713286713287</v>
      </c>
      <c r="N7" s="240"/>
    </row>
    <row r="8" spans="1:14" x14ac:dyDescent="0.25">
      <c r="A8" s="255">
        <v>1968</v>
      </c>
      <c r="B8" s="256">
        <f t="shared" si="0"/>
        <v>863</v>
      </c>
      <c r="C8" s="250">
        <f t="shared" si="1"/>
        <v>236</v>
      </c>
      <c r="D8" s="251">
        <v>203</v>
      </c>
      <c r="E8" s="251">
        <v>20</v>
      </c>
      <c r="F8" s="251">
        <v>9</v>
      </c>
      <c r="G8" s="251">
        <v>1</v>
      </c>
      <c r="H8" s="251">
        <v>651</v>
      </c>
      <c r="I8" s="252">
        <v>215</v>
      </c>
      <c r="J8" s="240"/>
      <c r="K8" s="253">
        <f t="shared" si="2"/>
        <v>27.346465816917732</v>
      </c>
      <c r="L8" s="253">
        <f t="shared" si="3"/>
        <v>9.9056603773584904</v>
      </c>
      <c r="M8" s="253">
        <f t="shared" si="4"/>
        <v>33.026113671274956</v>
      </c>
      <c r="N8" s="240"/>
    </row>
    <row r="9" spans="1:14" x14ac:dyDescent="0.25">
      <c r="A9" s="255">
        <v>1969</v>
      </c>
      <c r="B9" s="256">
        <f t="shared" si="0"/>
        <v>1052</v>
      </c>
      <c r="C9" s="250">
        <f t="shared" si="1"/>
        <v>247</v>
      </c>
      <c r="D9" s="251">
        <v>224</v>
      </c>
      <c r="E9" s="251">
        <v>20</v>
      </c>
      <c r="F9" s="251">
        <v>8</v>
      </c>
      <c r="G9" s="251">
        <v>1</v>
      </c>
      <c r="H9" s="251">
        <v>820</v>
      </c>
      <c r="I9" s="252">
        <v>226</v>
      </c>
      <c r="J9" s="240"/>
      <c r="K9" s="253">
        <f t="shared" si="2"/>
        <v>23.479087452471482</v>
      </c>
      <c r="L9" s="253">
        <f t="shared" si="3"/>
        <v>9.0517241379310338</v>
      </c>
      <c r="M9" s="253">
        <f t="shared" si="4"/>
        <v>27.560975609756099</v>
      </c>
      <c r="N9" s="240"/>
    </row>
    <row r="10" spans="1:14" ht="14.25" thickBot="1" x14ac:dyDescent="0.3">
      <c r="A10" s="257">
        <v>1970</v>
      </c>
      <c r="B10" s="258">
        <f t="shared" si="0"/>
        <v>1253</v>
      </c>
      <c r="C10" s="259">
        <f t="shared" si="1"/>
        <v>358</v>
      </c>
      <c r="D10" s="260">
        <v>230</v>
      </c>
      <c r="E10" s="260">
        <v>24</v>
      </c>
      <c r="F10" s="260">
        <v>9</v>
      </c>
      <c r="G10" s="260">
        <v>0</v>
      </c>
      <c r="H10" s="260">
        <v>1014</v>
      </c>
      <c r="I10" s="261">
        <v>334</v>
      </c>
      <c r="J10" s="240"/>
      <c r="K10" s="253">
        <f t="shared" si="2"/>
        <v>28.571428571428569</v>
      </c>
      <c r="L10" s="253">
        <f t="shared" si="3"/>
        <v>10.0418410041841</v>
      </c>
      <c r="M10" s="253">
        <f t="shared" si="4"/>
        <v>32.938856015779095</v>
      </c>
      <c r="N10" s="240"/>
    </row>
    <row r="11" spans="1:14" x14ac:dyDescent="0.25">
      <c r="A11" s="262">
        <v>1971</v>
      </c>
      <c r="B11" s="263">
        <f t="shared" si="0"/>
        <v>1157</v>
      </c>
      <c r="C11" s="264">
        <f t="shared" si="1"/>
        <v>369</v>
      </c>
      <c r="D11" s="265">
        <v>235</v>
      </c>
      <c r="E11" s="265">
        <v>24</v>
      </c>
      <c r="F11" s="265">
        <v>9</v>
      </c>
      <c r="G11" s="265">
        <v>0</v>
      </c>
      <c r="H11" s="265">
        <v>913</v>
      </c>
      <c r="I11" s="266">
        <v>345</v>
      </c>
      <c r="J11" s="240"/>
      <c r="K11" s="253">
        <f t="shared" si="2"/>
        <v>31.892826274848744</v>
      </c>
      <c r="L11" s="253">
        <f t="shared" si="3"/>
        <v>9.8360655737704921</v>
      </c>
      <c r="M11" s="253">
        <f t="shared" si="4"/>
        <v>37.787513691128147</v>
      </c>
      <c r="N11" s="240"/>
    </row>
    <row r="12" spans="1:14" x14ac:dyDescent="0.25">
      <c r="A12" s="255">
        <v>1972</v>
      </c>
      <c r="B12" s="256">
        <f t="shared" si="0"/>
        <v>1556</v>
      </c>
      <c r="C12" s="250">
        <f t="shared" si="1"/>
        <v>452</v>
      </c>
      <c r="D12" s="251">
        <v>325</v>
      </c>
      <c r="E12" s="251">
        <v>34</v>
      </c>
      <c r="F12" s="251">
        <v>6</v>
      </c>
      <c r="G12" s="251">
        <v>0</v>
      </c>
      <c r="H12" s="251">
        <v>1225</v>
      </c>
      <c r="I12" s="252">
        <v>418</v>
      </c>
      <c r="J12" s="240"/>
      <c r="K12" s="253">
        <f t="shared" si="2"/>
        <v>29.048843187660665</v>
      </c>
      <c r="L12" s="253">
        <f t="shared" si="3"/>
        <v>10.271903323262841</v>
      </c>
      <c r="M12" s="253">
        <f t="shared" si="4"/>
        <v>34.122448979591837</v>
      </c>
      <c r="N12" s="240"/>
    </row>
    <row r="13" spans="1:14" x14ac:dyDescent="0.25">
      <c r="A13" s="255">
        <v>1973</v>
      </c>
      <c r="B13" s="256">
        <f t="shared" si="0"/>
        <v>1549</v>
      </c>
      <c r="C13" s="250">
        <f t="shared" si="1"/>
        <v>544</v>
      </c>
      <c r="D13" s="251">
        <v>370</v>
      </c>
      <c r="E13" s="251">
        <v>51</v>
      </c>
      <c r="F13" s="251">
        <v>6</v>
      </c>
      <c r="G13" s="251">
        <v>0</v>
      </c>
      <c r="H13" s="251">
        <v>1173</v>
      </c>
      <c r="I13" s="252">
        <v>493</v>
      </c>
      <c r="J13" s="240"/>
      <c r="K13" s="253">
        <f t="shared" si="2"/>
        <v>35.119431891542931</v>
      </c>
      <c r="L13" s="253">
        <f t="shared" si="3"/>
        <v>13.563829787234042</v>
      </c>
      <c r="M13" s="253">
        <f t="shared" si="4"/>
        <v>42.028985507246375</v>
      </c>
      <c r="N13" s="240"/>
    </row>
    <row r="14" spans="1:14" x14ac:dyDescent="0.25">
      <c r="A14" s="255">
        <v>1974</v>
      </c>
      <c r="B14" s="256">
        <f t="shared" si="0"/>
        <v>1512</v>
      </c>
      <c r="C14" s="250">
        <f t="shared" si="1"/>
        <v>606</v>
      </c>
      <c r="D14" s="251">
        <v>352</v>
      </c>
      <c r="E14" s="251">
        <v>52</v>
      </c>
      <c r="F14" s="251">
        <v>4</v>
      </c>
      <c r="G14" s="251">
        <v>0</v>
      </c>
      <c r="H14" s="251">
        <v>1156</v>
      </c>
      <c r="I14" s="252">
        <v>554</v>
      </c>
      <c r="J14" s="240"/>
      <c r="K14" s="253">
        <f t="shared" si="2"/>
        <v>40.079365079365083</v>
      </c>
      <c r="L14" s="253">
        <f t="shared" si="3"/>
        <v>14.606741573033707</v>
      </c>
      <c r="M14" s="253">
        <f t="shared" si="4"/>
        <v>47.923875432525953</v>
      </c>
      <c r="N14" s="240"/>
    </row>
    <row r="15" spans="1:14" x14ac:dyDescent="0.25">
      <c r="A15" s="255">
        <v>1975</v>
      </c>
      <c r="B15" s="256">
        <f t="shared" si="0"/>
        <v>1605</v>
      </c>
      <c r="C15" s="250">
        <f t="shared" si="1"/>
        <v>627</v>
      </c>
      <c r="D15" s="251">
        <v>403</v>
      </c>
      <c r="E15" s="251">
        <v>51</v>
      </c>
      <c r="F15" s="251">
        <v>3</v>
      </c>
      <c r="G15" s="251">
        <v>0</v>
      </c>
      <c r="H15" s="251">
        <v>1199</v>
      </c>
      <c r="I15" s="252">
        <v>576</v>
      </c>
      <c r="J15" s="240"/>
      <c r="K15" s="253">
        <f t="shared" si="2"/>
        <v>39.065420560747668</v>
      </c>
      <c r="L15" s="253">
        <f t="shared" si="3"/>
        <v>12.561576354679804</v>
      </c>
      <c r="M15" s="253">
        <f t="shared" si="4"/>
        <v>48.040033361134277</v>
      </c>
      <c r="N15" s="240"/>
    </row>
    <row r="16" spans="1:14" x14ac:dyDescent="0.25">
      <c r="A16" s="255">
        <v>1976</v>
      </c>
      <c r="B16" s="256">
        <f t="shared" si="0"/>
        <v>1756</v>
      </c>
      <c r="C16" s="250">
        <f t="shared" si="1"/>
        <v>639</v>
      </c>
      <c r="D16" s="251">
        <v>344</v>
      </c>
      <c r="E16" s="251">
        <v>30</v>
      </c>
      <c r="F16" s="251">
        <v>0</v>
      </c>
      <c r="G16" s="251">
        <v>0</v>
      </c>
      <c r="H16" s="251">
        <v>1412</v>
      </c>
      <c r="I16" s="252">
        <v>609</v>
      </c>
      <c r="J16" s="240"/>
      <c r="K16" s="253">
        <f t="shared" si="2"/>
        <v>36.389521640091118</v>
      </c>
      <c r="L16" s="253">
        <f t="shared" si="3"/>
        <v>8.720930232558139</v>
      </c>
      <c r="M16" s="253">
        <f t="shared" si="4"/>
        <v>43.130311614730878</v>
      </c>
      <c r="N16" s="240"/>
    </row>
    <row r="17" spans="1:14" x14ac:dyDescent="0.25">
      <c r="A17" s="255">
        <v>1977</v>
      </c>
      <c r="B17" s="256">
        <f t="shared" si="0"/>
        <v>1940</v>
      </c>
      <c r="C17" s="250">
        <f t="shared" si="1"/>
        <v>709</v>
      </c>
      <c r="D17" s="251">
        <v>371</v>
      </c>
      <c r="E17" s="251">
        <v>35</v>
      </c>
      <c r="F17" s="251">
        <v>2</v>
      </c>
      <c r="G17" s="251">
        <v>0</v>
      </c>
      <c r="H17" s="251">
        <v>1567</v>
      </c>
      <c r="I17" s="252">
        <v>674</v>
      </c>
      <c r="J17" s="240"/>
      <c r="K17" s="253">
        <f t="shared" si="2"/>
        <v>36.546391752577314</v>
      </c>
      <c r="L17" s="253">
        <f t="shared" si="3"/>
        <v>9.3833780160857909</v>
      </c>
      <c r="M17" s="253">
        <f t="shared" si="4"/>
        <v>43.012125079770264</v>
      </c>
      <c r="N17" s="240"/>
    </row>
    <row r="18" spans="1:14" x14ac:dyDescent="0.25">
      <c r="A18" s="255">
        <v>1978</v>
      </c>
      <c r="B18" s="256">
        <f t="shared" si="0"/>
        <v>1969</v>
      </c>
      <c r="C18" s="250">
        <f t="shared" si="1"/>
        <v>773</v>
      </c>
      <c r="D18" s="251">
        <v>401</v>
      </c>
      <c r="E18" s="251">
        <v>47</v>
      </c>
      <c r="F18" s="251">
        <v>3</v>
      </c>
      <c r="G18" s="251">
        <v>0</v>
      </c>
      <c r="H18" s="251">
        <v>1565</v>
      </c>
      <c r="I18" s="252">
        <v>726</v>
      </c>
      <c r="J18" s="240"/>
      <c r="K18" s="253">
        <f t="shared" si="2"/>
        <v>39.25850685627222</v>
      </c>
      <c r="L18" s="253">
        <f t="shared" si="3"/>
        <v>11.633663366336634</v>
      </c>
      <c r="M18" s="253">
        <f t="shared" si="4"/>
        <v>46.389776357827479</v>
      </c>
      <c r="N18" s="240"/>
    </row>
    <row r="19" spans="1:14" s="268" customFormat="1" x14ac:dyDescent="0.25">
      <c r="A19" s="255">
        <v>1979</v>
      </c>
      <c r="B19" s="256">
        <f>SUM(D19,F19,H19)</f>
        <v>2401</v>
      </c>
      <c r="C19" s="250">
        <f>SUM(E19,G19,I19)</f>
        <v>941</v>
      </c>
      <c r="D19" s="251">
        <v>500</v>
      </c>
      <c r="E19" s="251">
        <v>66</v>
      </c>
      <c r="F19" s="251">
        <v>2</v>
      </c>
      <c r="G19" s="251">
        <v>0</v>
      </c>
      <c r="H19" s="251">
        <v>1899</v>
      </c>
      <c r="I19" s="252">
        <v>875</v>
      </c>
      <c r="J19" s="242"/>
      <c r="K19" s="253">
        <f t="shared" si="2"/>
        <v>39.192003331945024</v>
      </c>
      <c r="L19" s="253">
        <f t="shared" si="3"/>
        <v>13.147410358565736</v>
      </c>
      <c r="M19" s="253">
        <f t="shared" si="4"/>
        <v>46.076882569773566</v>
      </c>
      <c r="N19" s="242"/>
    </row>
    <row r="20" spans="1:14" ht="14.25" thickBot="1" x14ac:dyDescent="0.3">
      <c r="A20" s="257" t="s">
        <v>4</v>
      </c>
      <c r="B20" s="258">
        <f>SUM(D20,F20,H20)</f>
        <v>2662</v>
      </c>
      <c r="C20" s="259">
        <f>SUM(E20,G20,I20)</f>
        <v>982</v>
      </c>
      <c r="D20" s="260">
        <v>573</v>
      </c>
      <c r="E20" s="260">
        <v>100</v>
      </c>
      <c r="F20" s="260">
        <v>5</v>
      </c>
      <c r="G20" s="260">
        <v>0</v>
      </c>
      <c r="H20" s="260">
        <v>2084</v>
      </c>
      <c r="I20" s="261">
        <v>882</v>
      </c>
      <c r="J20" s="240"/>
      <c r="K20" s="253">
        <f t="shared" si="2"/>
        <v>36.889556724267472</v>
      </c>
      <c r="L20" s="253">
        <f t="shared" si="3"/>
        <v>17.301038062283737</v>
      </c>
      <c r="M20" s="253">
        <f t="shared" si="4"/>
        <v>42.322456813819578</v>
      </c>
      <c r="N20" s="240"/>
    </row>
    <row r="21" spans="1:14" x14ac:dyDescent="0.25">
      <c r="A21" s="262" t="s">
        <v>5</v>
      </c>
      <c r="B21" s="263">
        <f t="shared" ref="B21:C53" si="5">SUM(D21,F21,H21)</f>
        <v>3753</v>
      </c>
      <c r="C21" s="264">
        <f t="shared" si="5"/>
        <v>1181</v>
      </c>
      <c r="D21" s="265">
        <v>704</v>
      </c>
      <c r="E21" s="265">
        <v>128</v>
      </c>
      <c r="F21" s="265">
        <v>5</v>
      </c>
      <c r="G21" s="265">
        <v>1</v>
      </c>
      <c r="H21" s="265">
        <v>3044</v>
      </c>
      <c r="I21" s="266">
        <v>1052</v>
      </c>
      <c r="J21" s="240"/>
      <c r="K21" s="253">
        <f t="shared" si="2"/>
        <v>31.468158806288304</v>
      </c>
      <c r="L21" s="253">
        <f t="shared" si="3"/>
        <v>18.194640338504936</v>
      </c>
      <c r="M21" s="253">
        <f t="shared" si="4"/>
        <v>34.55978975032852</v>
      </c>
      <c r="N21" s="240"/>
    </row>
    <row r="22" spans="1:14" x14ac:dyDescent="0.25">
      <c r="A22" s="255" t="s">
        <v>6</v>
      </c>
      <c r="B22" s="256">
        <f t="shared" si="5"/>
        <v>4818</v>
      </c>
      <c r="C22" s="250">
        <f t="shared" si="5"/>
        <v>1485</v>
      </c>
      <c r="D22" s="251">
        <v>1243</v>
      </c>
      <c r="E22" s="251">
        <v>224</v>
      </c>
      <c r="F22" s="251">
        <v>18</v>
      </c>
      <c r="G22" s="251">
        <v>2</v>
      </c>
      <c r="H22" s="251">
        <v>3557</v>
      </c>
      <c r="I22" s="252">
        <v>1259</v>
      </c>
      <c r="J22" s="240"/>
      <c r="K22" s="253">
        <f t="shared" si="2"/>
        <v>30.82191780821918</v>
      </c>
      <c r="L22" s="253">
        <f t="shared" si="3"/>
        <v>17.922283901665345</v>
      </c>
      <c r="M22" s="253">
        <f t="shared" si="4"/>
        <v>35.394995782963171</v>
      </c>
      <c r="N22" s="240"/>
    </row>
    <row r="23" spans="1:14" x14ac:dyDescent="0.25">
      <c r="A23" s="255" t="s">
        <v>7</v>
      </c>
      <c r="B23" s="256">
        <f t="shared" si="5"/>
        <v>5514</v>
      </c>
      <c r="C23" s="250">
        <f t="shared" si="5"/>
        <v>1662</v>
      </c>
      <c r="D23" s="251">
        <v>1461</v>
      </c>
      <c r="E23" s="251">
        <v>249</v>
      </c>
      <c r="F23" s="251">
        <v>21</v>
      </c>
      <c r="G23" s="251">
        <v>2</v>
      </c>
      <c r="H23" s="251">
        <v>4032</v>
      </c>
      <c r="I23" s="252">
        <v>1411</v>
      </c>
      <c r="J23" s="240"/>
      <c r="K23" s="253">
        <f t="shared" si="2"/>
        <v>30.141458106637646</v>
      </c>
      <c r="L23" s="253">
        <f t="shared" si="3"/>
        <v>16.936572199730094</v>
      </c>
      <c r="M23" s="253">
        <f t="shared" si="4"/>
        <v>34.995039682539684</v>
      </c>
      <c r="N23" s="240"/>
    </row>
    <row r="24" spans="1:14" x14ac:dyDescent="0.25">
      <c r="A24" s="255" t="s">
        <v>8</v>
      </c>
      <c r="B24" s="256">
        <f t="shared" si="5"/>
        <v>5926</v>
      </c>
      <c r="C24" s="250">
        <f t="shared" si="5"/>
        <v>1787</v>
      </c>
      <c r="D24" s="251">
        <v>1604</v>
      </c>
      <c r="E24" s="269">
        <v>268</v>
      </c>
      <c r="F24" s="251">
        <v>17</v>
      </c>
      <c r="G24" s="269">
        <v>1</v>
      </c>
      <c r="H24" s="251">
        <v>4305</v>
      </c>
      <c r="I24" s="270">
        <v>1518</v>
      </c>
      <c r="J24" s="240"/>
      <c r="K24" s="253">
        <f t="shared" si="2"/>
        <v>30.155248059399259</v>
      </c>
      <c r="L24" s="253">
        <f t="shared" si="3"/>
        <v>16.594694632942627</v>
      </c>
      <c r="M24" s="253">
        <f t="shared" si="4"/>
        <v>35.261324041811847</v>
      </c>
      <c r="N24" s="240"/>
    </row>
    <row r="25" spans="1:14" x14ac:dyDescent="0.25">
      <c r="A25" s="255" t="s">
        <v>9</v>
      </c>
      <c r="B25" s="256">
        <f t="shared" si="5"/>
        <v>6239</v>
      </c>
      <c r="C25" s="250">
        <f t="shared" si="5"/>
        <v>1874</v>
      </c>
      <c r="D25" s="251">
        <v>1659</v>
      </c>
      <c r="E25" s="269">
        <v>283</v>
      </c>
      <c r="F25" s="251">
        <v>25</v>
      </c>
      <c r="G25" s="269">
        <v>2</v>
      </c>
      <c r="H25" s="251">
        <v>4555</v>
      </c>
      <c r="I25" s="270">
        <v>1589</v>
      </c>
      <c r="J25" s="240"/>
      <c r="K25" s="253">
        <f t="shared" si="2"/>
        <v>30.03686488219266</v>
      </c>
      <c r="L25" s="253">
        <f t="shared" si="3"/>
        <v>16.923990498812351</v>
      </c>
      <c r="M25" s="253">
        <f t="shared" si="4"/>
        <v>34.8847420417124</v>
      </c>
      <c r="N25" s="240"/>
    </row>
    <row r="26" spans="1:14" ht="14.25" thickBot="1" x14ac:dyDescent="0.3">
      <c r="A26" s="391" t="s">
        <v>10</v>
      </c>
      <c r="B26" s="392">
        <f t="shared" si="5"/>
        <v>6771</v>
      </c>
      <c r="C26" s="393">
        <f t="shared" si="5"/>
        <v>1966</v>
      </c>
      <c r="D26" s="394">
        <v>1746</v>
      </c>
      <c r="E26" s="395">
        <v>286</v>
      </c>
      <c r="F26" s="394">
        <v>25</v>
      </c>
      <c r="G26" s="395">
        <v>3</v>
      </c>
      <c r="H26" s="394">
        <v>5000</v>
      </c>
      <c r="I26" s="396">
        <v>1677</v>
      </c>
      <c r="J26" s="240"/>
      <c r="K26" s="253">
        <f t="shared" si="2"/>
        <v>29.035592970019199</v>
      </c>
      <c r="L26" s="253">
        <f t="shared" si="3"/>
        <v>16.318464144551101</v>
      </c>
      <c r="M26" s="253">
        <f t="shared" si="4"/>
        <v>33.54</v>
      </c>
      <c r="N26" s="240"/>
    </row>
    <row r="27" spans="1:14" x14ac:dyDescent="0.25">
      <c r="A27" s="262" t="s">
        <v>11</v>
      </c>
      <c r="B27" s="263">
        <f t="shared" si="5"/>
        <v>17031</v>
      </c>
      <c r="C27" s="264">
        <f t="shared" si="5"/>
        <v>4287</v>
      </c>
      <c r="D27" s="265">
        <v>2886</v>
      </c>
      <c r="E27" s="276">
        <v>586</v>
      </c>
      <c r="F27" s="265">
        <v>208</v>
      </c>
      <c r="G27" s="276">
        <v>36</v>
      </c>
      <c r="H27" s="265">
        <v>13937</v>
      </c>
      <c r="I27" s="277">
        <v>3665</v>
      </c>
      <c r="J27" s="240"/>
      <c r="K27" s="253">
        <f t="shared" si="2"/>
        <v>25.17174564030298</v>
      </c>
      <c r="L27" s="253">
        <f t="shared" si="3"/>
        <v>20.103425985778927</v>
      </c>
      <c r="M27" s="253">
        <f t="shared" si="4"/>
        <v>26.296907512377128</v>
      </c>
      <c r="N27" s="240"/>
    </row>
    <row r="28" spans="1:14" x14ac:dyDescent="0.25">
      <c r="A28" s="255" t="s">
        <v>12</v>
      </c>
      <c r="B28" s="256">
        <f t="shared" si="5"/>
        <v>18320</v>
      </c>
      <c r="C28" s="250">
        <f t="shared" si="5"/>
        <v>4580</v>
      </c>
      <c r="D28" s="251">
        <v>3832</v>
      </c>
      <c r="E28" s="269">
        <v>759</v>
      </c>
      <c r="F28" s="251">
        <v>271</v>
      </c>
      <c r="G28" s="269">
        <v>57</v>
      </c>
      <c r="H28" s="251">
        <v>14217</v>
      </c>
      <c r="I28" s="270">
        <v>3764</v>
      </c>
      <c r="J28" s="240"/>
      <c r="K28" s="253">
        <f t="shared" si="2"/>
        <v>25</v>
      </c>
      <c r="L28" s="253">
        <f t="shared" si="3"/>
        <v>19.887886912015599</v>
      </c>
      <c r="M28" s="253">
        <f t="shared" si="4"/>
        <v>26.475346416262219</v>
      </c>
      <c r="N28" s="240"/>
    </row>
    <row r="29" spans="1:14" x14ac:dyDescent="0.25">
      <c r="A29" s="255" t="s">
        <v>13</v>
      </c>
      <c r="B29" s="256">
        <f t="shared" si="5"/>
        <v>21850</v>
      </c>
      <c r="C29" s="250">
        <f t="shared" si="5"/>
        <v>5395</v>
      </c>
      <c r="D29" s="251">
        <v>4575</v>
      </c>
      <c r="E29" s="269">
        <v>813</v>
      </c>
      <c r="F29" s="251">
        <v>299</v>
      </c>
      <c r="G29" s="269">
        <v>22</v>
      </c>
      <c r="H29" s="251">
        <v>16976</v>
      </c>
      <c r="I29" s="270">
        <v>4560</v>
      </c>
      <c r="J29" s="240"/>
      <c r="K29" s="253">
        <f t="shared" si="2"/>
        <v>24.691075514874143</v>
      </c>
      <c r="L29" s="253">
        <f t="shared" si="3"/>
        <v>17.131719327041445</v>
      </c>
      <c r="M29" s="253">
        <f t="shared" si="4"/>
        <v>26.861451460885956</v>
      </c>
      <c r="N29" s="240"/>
    </row>
    <row r="30" spans="1:14" ht="14.25" thickBot="1" x14ac:dyDescent="0.3">
      <c r="A30" s="257" t="s">
        <v>14</v>
      </c>
      <c r="B30" s="258">
        <f t="shared" si="5"/>
        <v>22919</v>
      </c>
      <c r="C30" s="259">
        <f t="shared" si="5"/>
        <v>5901</v>
      </c>
      <c r="D30" s="260">
        <v>4889</v>
      </c>
      <c r="E30" s="273">
        <v>974</v>
      </c>
      <c r="F30" s="260">
        <v>305</v>
      </c>
      <c r="G30" s="273">
        <v>66</v>
      </c>
      <c r="H30" s="260">
        <v>17725</v>
      </c>
      <c r="I30" s="274">
        <v>4861</v>
      </c>
      <c r="J30" s="240"/>
      <c r="K30" s="253">
        <f t="shared" si="2"/>
        <v>25.74719664906846</v>
      </c>
      <c r="L30" s="253">
        <f t="shared" si="3"/>
        <v>20.023103581055064</v>
      </c>
      <c r="M30" s="253">
        <f t="shared" si="4"/>
        <v>27.424541607898451</v>
      </c>
      <c r="N30" s="240"/>
    </row>
    <row r="31" spans="1:14" x14ac:dyDescent="0.25">
      <c r="A31" s="262" t="s">
        <v>15</v>
      </c>
      <c r="B31" s="263">
        <f t="shared" si="5"/>
        <v>24535</v>
      </c>
      <c r="C31" s="264">
        <f t="shared" si="5"/>
        <v>6428</v>
      </c>
      <c r="D31" s="265">
        <v>5167</v>
      </c>
      <c r="E31" s="276">
        <v>1047</v>
      </c>
      <c r="F31" s="265">
        <v>325</v>
      </c>
      <c r="G31" s="276">
        <v>72</v>
      </c>
      <c r="H31" s="265">
        <v>19043</v>
      </c>
      <c r="I31" s="277">
        <v>5309</v>
      </c>
      <c r="J31" s="240"/>
      <c r="K31" s="253">
        <f t="shared" si="2"/>
        <v>26.199307112288565</v>
      </c>
      <c r="L31" s="253">
        <f t="shared" si="3"/>
        <v>20.375091041514931</v>
      </c>
      <c r="M31" s="253">
        <f t="shared" si="4"/>
        <v>27.879010660085068</v>
      </c>
      <c r="N31" s="240"/>
    </row>
    <row r="32" spans="1:14" x14ac:dyDescent="0.25">
      <c r="A32" s="255" t="s">
        <v>16</v>
      </c>
      <c r="B32" s="256">
        <f t="shared" si="5"/>
        <v>25472</v>
      </c>
      <c r="C32" s="250">
        <f t="shared" si="5"/>
        <v>7026</v>
      </c>
      <c r="D32" s="251">
        <v>5677</v>
      </c>
      <c r="E32" s="269">
        <v>1322</v>
      </c>
      <c r="F32" s="251">
        <v>342</v>
      </c>
      <c r="G32" s="269">
        <v>69</v>
      </c>
      <c r="H32" s="251">
        <v>19453</v>
      </c>
      <c r="I32" s="270">
        <v>5635</v>
      </c>
      <c r="J32" s="240"/>
      <c r="K32" s="253">
        <f t="shared" si="2"/>
        <v>27.583228643216078</v>
      </c>
      <c r="L32" s="253">
        <f t="shared" si="3"/>
        <v>23.110151187904968</v>
      </c>
      <c r="M32" s="253">
        <f t="shared" si="4"/>
        <v>28.967254408060455</v>
      </c>
      <c r="N32" s="240"/>
    </row>
    <row r="33" spans="1:14" x14ac:dyDescent="0.25">
      <c r="A33" s="255" t="s">
        <v>17</v>
      </c>
      <c r="B33" s="256">
        <f t="shared" si="5"/>
        <v>25845</v>
      </c>
      <c r="C33" s="250">
        <f t="shared" si="5"/>
        <v>7279</v>
      </c>
      <c r="D33" s="251">
        <v>5955</v>
      </c>
      <c r="E33" s="269">
        <v>1397</v>
      </c>
      <c r="F33" s="251">
        <v>5</v>
      </c>
      <c r="G33" s="269">
        <v>0</v>
      </c>
      <c r="H33" s="251">
        <v>19885</v>
      </c>
      <c r="I33" s="270">
        <v>5882</v>
      </c>
      <c r="J33" s="240"/>
      <c r="K33" s="253">
        <f t="shared" si="2"/>
        <v>28.164054942929003</v>
      </c>
      <c r="L33" s="253">
        <f t="shared" si="3"/>
        <v>23.439597315436242</v>
      </c>
      <c r="M33" s="253">
        <f t="shared" si="4"/>
        <v>29.580085491576565</v>
      </c>
      <c r="N33" s="240"/>
    </row>
    <row r="34" spans="1:14" x14ac:dyDescent="0.25">
      <c r="A34" s="255" t="s">
        <v>18</v>
      </c>
      <c r="B34" s="256">
        <f t="shared" si="5"/>
        <v>29194</v>
      </c>
      <c r="C34" s="250">
        <f t="shared" si="5"/>
        <v>8233</v>
      </c>
      <c r="D34" s="251">
        <v>6573</v>
      </c>
      <c r="E34" s="269">
        <v>1482</v>
      </c>
      <c r="F34" s="251">
        <v>583</v>
      </c>
      <c r="G34" s="269">
        <v>101</v>
      </c>
      <c r="H34" s="251">
        <v>22038</v>
      </c>
      <c r="I34" s="270">
        <v>6650</v>
      </c>
      <c r="J34" s="240"/>
      <c r="K34" s="253">
        <f t="shared" si="2"/>
        <v>28.20100020552168</v>
      </c>
      <c r="L34" s="253">
        <f t="shared" si="3"/>
        <v>22.121296813862493</v>
      </c>
      <c r="M34" s="253">
        <f t="shared" si="4"/>
        <v>30.175152010164265</v>
      </c>
      <c r="N34" s="240"/>
    </row>
    <row r="35" spans="1:14" x14ac:dyDescent="0.25">
      <c r="A35" s="255" t="s">
        <v>19</v>
      </c>
      <c r="B35" s="256">
        <f t="shared" si="5"/>
        <v>31265</v>
      </c>
      <c r="C35" s="250">
        <f t="shared" si="5"/>
        <v>9289</v>
      </c>
      <c r="D35" s="251">
        <v>6999</v>
      </c>
      <c r="E35" s="278">
        <v>1831</v>
      </c>
      <c r="F35" s="251">
        <v>596</v>
      </c>
      <c r="G35" s="278">
        <v>113</v>
      </c>
      <c r="H35" s="251">
        <v>23670</v>
      </c>
      <c r="I35" s="279">
        <v>7345</v>
      </c>
      <c r="J35" s="240"/>
      <c r="K35" s="253">
        <f t="shared" si="2"/>
        <v>29.710538941308172</v>
      </c>
      <c r="L35" s="253">
        <f t="shared" si="3"/>
        <v>25.595786701777484</v>
      </c>
      <c r="M35" s="253">
        <f t="shared" si="4"/>
        <v>31.030840726658216</v>
      </c>
      <c r="N35" s="240"/>
    </row>
    <row r="36" spans="1:14" x14ac:dyDescent="0.25">
      <c r="A36" s="255" t="s">
        <v>20</v>
      </c>
      <c r="B36" s="256">
        <f t="shared" si="5"/>
        <v>34406</v>
      </c>
      <c r="C36" s="250">
        <f t="shared" si="5"/>
        <v>10993</v>
      </c>
      <c r="D36" s="251">
        <v>7931</v>
      </c>
      <c r="E36" s="269">
        <v>2203</v>
      </c>
      <c r="F36" s="251">
        <v>307</v>
      </c>
      <c r="G36" s="269">
        <v>83</v>
      </c>
      <c r="H36" s="251">
        <v>26168</v>
      </c>
      <c r="I36" s="270">
        <v>8707</v>
      </c>
      <c r="J36" s="240"/>
      <c r="K36" s="253">
        <f t="shared" si="2"/>
        <v>31.950822530953904</v>
      </c>
      <c r="L36" s="253">
        <f t="shared" si="3"/>
        <v>27.749453750910412</v>
      </c>
      <c r="M36" s="253">
        <f t="shared" si="4"/>
        <v>33.273463772546627</v>
      </c>
      <c r="N36" s="240"/>
    </row>
    <row r="37" spans="1:14" x14ac:dyDescent="0.25">
      <c r="A37" s="255" t="s">
        <v>21</v>
      </c>
      <c r="B37" s="256">
        <f t="shared" si="5"/>
        <v>37308</v>
      </c>
      <c r="C37" s="250">
        <f t="shared" si="5"/>
        <v>12083</v>
      </c>
      <c r="D37" s="251">
        <v>8666</v>
      </c>
      <c r="E37" s="269">
        <v>2465</v>
      </c>
      <c r="F37" s="251">
        <v>390</v>
      </c>
      <c r="G37" s="269">
        <v>90</v>
      </c>
      <c r="H37" s="251">
        <v>28252</v>
      </c>
      <c r="I37" s="270">
        <v>9528</v>
      </c>
      <c r="J37" s="240"/>
      <c r="K37" s="253">
        <f t="shared" si="2"/>
        <v>32.387155569850975</v>
      </c>
      <c r="L37" s="253">
        <f t="shared" si="3"/>
        <v>28.213339222614842</v>
      </c>
      <c r="M37" s="253">
        <f t="shared" si="4"/>
        <v>33.725046014441453</v>
      </c>
      <c r="N37" s="240"/>
    </row>
    <row r="38" spans="1:14" x14ac:dyDescent="0.25">
      <c r="A38" s="255" t="s">
        <v>22</v>
      </c>
      <c r="B38" s="256">
        <f t="shared" si="5"/>
        <v>46772</v>
      </c>
      <c r="C38" s="250">
        <f t="shared" si="5"/>
        <v>15077</v>
      </c>
      <c r="D38" s="251">
        <v>9978</v>
      </c>
      <c r="E38" s="269">
        <v>2757</v>
      </c>
      <c r="F38" s="251">
        <v>794</v>
      </c>
      <c r="G38" s="269">
        <v>185</v>
      </c>
      <c r="H38" s="251">
        <v>36000</v>
      </c>
      <c r="I38" s="270">
        <v>12135</v>
      </c>
      <c r="J38" s="240"/>
      <c r="K38" s="253">
        <f t="shared" si="2"/>
        <v>32.235097921833578</v>
      </c>
      <c r="L38" s="253">
        <f t="shared" si="3"/>
        <v>27.311548458967692</v>
      </c>
      <c r="M38" s="253">
        <f t="shared" si="4"/>
        <v>33.708333333333336</v>
      </c>
      <c r="N38" s="240"/>
    </row>
    <row r="39" spans="1:14" x14ac:dyDescent="0.25">
      <c r="A39" s="255" t="s">
        <v>23</v>
      </c>
      <c r="B39" s="256">
        <f t="shared" si="5"/>
        <v>52726</v>
      </c>
      <c r="C39" s="250">
        <f t="shared" si="5"/>
        <v>17001</v>
      </c>
      <c r="D39" s="251">
        <v>11672</v>
      </c>
      <c r="E39" s="269">
        <v>3300</v>
      </c>
      <c r="F39" s="251">
        <v>425</v>
      </c>
      <c r="G39" s="269">
        <v>120</v>
      </c>
      <c r="H39" s="251">
        <v>40629</v>
      </c>
      <c r="I39" s="270">
        <v>13581</v>
      </c>
      <c r="J39" s="240"/>
      <c r="K39" s="253">
        <f t="shared" si="2"/>
        <v>32.244054166824718</v>
      </c>
      <c r="L39" s="253">
        <f t="shared" si="3"/>
        <v>28.271472265851038</v>
      </c>
      <c r="M39" s="253">
        <f t="shared" si="4"/>
        <v>33.426862585837704</v>
      </c>
      <c r="N39" s="240"/>
    </row>
    <row r="40" spans="1:14" ht="14.25" thickBot="1" x14ac:dyDescent="0.35">
      <c r="A40" s="403" t="s">
        <v>24</v>
      </c>
      <c r="B40" s="404">
        <f t="shared" si="5"/>
        <v>55493</v>
      </c>
      <c r="C40" s="384">
        <f t="shared" si="5"/>
        <v>18869</v>
      </c>
      <c r="D40" s="280">
        <v>12208</v>
      </c>
      <c r="E40" s="280">
        <v>3649</v>
      </c>
      <c r="F40" s="280">
        <v>418</v>
      </c>
      <c r="G40" s="280">
        <v>121</v>
      </c>
      <c r="H40" s="280">
        <v>42867</v>
      </c>
      <c r="I40" s="405">
        <v>15099</v>
      </c>
      <c r="J40" s="240"/>
      <c r="K40" s="253">
        <f t="shared" si="2"/>
        <v>34.002486800136957</v>
      </c>
      <c r="L40" s="253">
        <f t="shared" si="3"/>
        <v>29.85902106763821</v>
      </c>
      <c r="M40" s="253">
        <f t="shared" si="4"/>
        <v>35.222898733291345</v>
      </c>
      <c r="N40" s="240"/>
    </row>
    <row r="41" spans="1:14" x14ac:dyDescent="0.3">
      <c r="A41" s="402" t="s">
        <v>25</v>
      </c>
      <c r="B41" s="282">
        <f t="shared" si="5"/>
        <v>58985</v>
      </c>
      <c r="C41" s="283">
        <f t="shared" si="5"/>
        <v>19692</v>
      </c>
      <c r="D41" s="284">
        <v>12802</v>
      </c>
      <c r="E41" s="284">
        <v>3850</v>
      </c>
      <c r="F41" s="284">
        <v>901</v>
      </c>
      <c r="G41" s="284">
        <v>209</v>
      </c>
      <c r="H41" s="284">
        <v>45282</v>
      </c>
      <c r="I41" s="285">
        <v>15633</v>
      </c>
      <c r="J41" s="240"/>
      <c r="K41" s="253">
        <f t="shared" si="2"/>
        <v>33.384758836992454</v>
      </c>
      <c r="L41" s="253">
        <f t="shared" si="3"/>
        <v>29.621250820988106</v>
      </c>
      <c r="M41" s="253">
        <f t="shared" si="4"/>
        <v>34.523651782165096</v>
      </c>
      <c r="N41" s="240"/>
    </row>
    <row r="42" spans="1:14" x14ac:dyDescent="0.25">
      <c r="A42" s="262" t="s">
        <v>26</v>
      </c>
      <c r="B42" s="286">
        <f t="shared" si="5"/>
        <v>65756</v>
      </c>
      <c r="C42" s="287">
        <f t="shared" si="5"/>
        <v>22743</v>
      </c>
      <c r="D42" s="288">
        <v>12776</v>
      </c>
      <c r="E42" s="289">
        <v>3956</v>
      </c>
      <c r="F42" s="288">
        <v>457</v>
      </c>
      <c r="G42" s="289">
        <v>78</v>
      </c>
      <c r="H42" s="288">
        <v>52523</v>
      </c>
      <c r="I42" s="290">
        <v>18709</v>
      </c>
      <c r="J42" s="240"/>
      <c r="K42" s="253">
        <f t="shared" si="2"/>
        <v>34.586957844151108</v>
      </c>
      <c r="L42" s="253">
        <f t="shared" si="3"/>
        <v>30.484395072923753</v>
      </c>
      <c r="M42" s="253">
        <f t="shared" si="4"/>
        <v>35.620585267406661</v>
      </c>
      <c r="N42" s="240"/>
    </row>
    <row r="43" spans="1:14" x14ac:dyDescent="0.25">
      <c r="A43" s="255" t="s">
        <v>27</v>
      </c>
      <c r="B43" s="286">
        <f t="shared" si="5"/>
        <v>74482</v>
      </c>
      <c r="C43" s="291">
        <f t="shared" si="5"/>
        <v>25921</v>
      </c>
      <c r="D43" s="292">
        <v>14006</v>
      </c>
      <c r="E43" s="293">
        <v>4458</v>
      </c>
      <c r="F43" s="292">
        <v>909</v>
      </c>
      <c r="G43" s="293">
        <v>256</v>
      </c>
      <c r="H43" s="292">
        <v>59567</v>
      </c>
      <c r="I43" s="294">
        <v>21207</v>
      </c>
      <c r="J43" s="240"/>
      <c r="K43" s="253">
        <f t="shared" ref="K43:K54" si="6">C43/B43*100</f>
        <v>34.801697054321849</v>
      </c>
      <c r="L43" s="253">
        <f t="shared" ref="L43:L54" si="7">(E43+G43)/(D43+F43)*100</f>
        <v>31.605766007375124</v>
      </c>
      <c r="M43" s="253">
        <f t="shared" ref="M43:M54" si="8">I43/H43*100</f>
        <v>35.601927241593501</v>
      </c>
      <c r="N43" s="240"/>
    </row>
    <row r="44" spans="1:14" x14ac:dyDescent="0.25">
      <c r="A44" s="255" t="s">
        <v>28</v>
      </c>
      <c r="B44" s="286">
        <f t="shared" si="5"/>
        <v>76444</v>
      </c>
      <c r="C44" s="291">
        <f t="shared" si="5"/>
        <v>26998</v>
      </c>
      <c r="D44" s="292">
        <v>13514</v>
      </c>
      <c r="E44" s="293">
        <v>4432</v>
      </c>
      <c r="F44" s="292">
        <v>1289</v>
      </c>
      <c r="G44" s="293">
        <v>282</v>
      </c>
      <c r="H44" s="292">
        <v>61641</v>
      </c>
      <c r="I44" s="294">
        <v>22284</v>
      </c>
      <c r="J44" s="240"/>
      <c r="K44" s="253">
        <f t="shared" si="6"/>
        <v>35.317356496258704</v>
      </c>
      <c r="L44" s="253">
        <f t="shared" si="7"/>
        <v>31.844896304803083</v>
      </c>
      <c r="M44" s="253">
        <f t="shared" si="8"/>
        <v>36.151262958096069</v>
      </c>
      <c r="N44" s="240"/>
    </row>
    <row r="45" spans="1:14" x14ac:dyDescent="0.25">
      <c r="A45" s="255" t="s">
        <v>29</v>
      </c>
      <c r="B45" s="286">
        <f t="shared" si="5"/>
        <v>79823</v>
      </c>
      <c r="C45" s="291">
        <f t="shared" si="5"/>
        <v>28936</v>
      </c>
      <c r="D45" s="292">
        <v>14857</v>
      </c>
      <c r="E45" s="293">
        <v>4894</v>
      </c>
      <c r="F45" s="292">
        <v>1050</v>
      </c>
      <c r="G45" s="293">
        <v>278</v>
      </c>
      <c r="H45" s="292">
        <v>63916</v>
      </c>
      <c r="I45" s="294">
        <v>23764</v>
      </c>
      <c r="J45" s="240"/>
      <c r="K45" s="253">
        <f t="shared" si="6"/>
        <v>36.250203575410595</v>
      </c>
      <c r="L45" s="253">
        <f t="shared" si="7"/>
        <v>32.513987552649773</v>
      </c>
      <c r="M45" s="253">
        <f t="shared" si="8"/>
        <v>37.180048814068471</v>
      </c>
      <c r="N45" s="240"/>
    </row>
    <row r="46" spans="1:14" x14ac:dyDescent="0.25">
      <c r="A46" s="255" t="s">
        <v>30</v>
      </c>
      <c r="B46" s="286">
        <f t="shared" si="5"/>
        <v>79848</v>
      </c>
      <c r="C46" s="291">
        <f t="shared" si="5"/>
        <v>29390</v>
      </c>
      <c r="D46" s="292">
        <v>15168</v>
      </c>
      <c r="E46" s="293">
        <v>5088</v>
      </c>
      <c r="F46" s="292">
        <v>1006</v>
      </c>
      <c r="G46" s="293">
        <v>270</v>
      </c>
      <c r="H46" s="292">
        <v>63674</v>
      </c>
      <c r="I46" s="295">
        <v>24032</v>
      </c>
      <c r="J46" s="240"/>
      <c r="K46" s="253">
        <f t="shared" si="6"/>
        <v>36.807434124837194</v>
      </c>
      <c r="L46" s="253">
        <f t="shared" si="7"/>
        <v>33.127241251391119</v>
      </c>
      <c r="M46" s="253">
        <f t="shared" si="8"/>
        <v>37.742249583817575</v>
      </c>
      <c r="N46" s="240"/>
    </row>
    <row r="47" spans="1:14" x14ac:dyDescent="0.25">
      <c r="A47" s="255" t="s">
        <v>31</v>
      </c>
      <c r="B47" s="286">
        <f t="shared" si="5"/>
        <v>82045</v>
      </c>
      <c r="C47" s="291">
        <f t="shared" si="5"/>
        <v>30737</v>
      </c>
      <c r="D47" s="292">
        <v>15435</v>
      </c>
      <c r="E47" s="293">
        <v>5196</v>
      </c>
      <c r="F47" s="292">
        <v>967</v>
      </c>
      <c r="G47" s="293">
        <v>289</v>
      </c>
      <c r="H47" s="292">
        <v>65643</v>
      </c>
      <c r="I47" s="295">
        <v>25252</v>
      </c>
      <c r="J47" s="241"/>
      <c r="K47" s="253">
        <f t="shared" si="6"/>
        <v>37.46358705588397</v>
      </c>
      <c r="L47" s="253">
        <f t="shared" si="7"/>
        <v>33.441043775149367</v>
      </c>
      <c r="M47" s="253">
        <f t="shared" si="8"/>
        <v>38.468686684033329</v>
      </c>
      <c r="N47" s="240"/>
    </row>
    <row r="48" spans="1:14" x14ac:dyDescent="0.25">
      <c r="A48" s="255" t="s">
        <v>32</v>
      </c>
      <c r="B48" s="286">
        <f t="shared" si="5"/>
        <v>85407</v>
      </c>
      <c r="C48" s="291">
        <f t="shared" si="5"/>
        <v>32644</v>
      </c>
      <c r="D48" s="292">
        <v>16552</v>
      </c>
      <c r="E48" s="293">
        <v>5645</v>
      </c>
      <c r="F48" s="292">
        <v>964</v>
      </c>
      <c r="G48" s="293">
        <v>308</v>
      </c>
      <c r="H48" s="292">
        <v>67891</v>
      </c>
      <c r="I48" s="295">
        <v>26691</v>
      </c>
      <c r="J48" s="240"/>
      <c r="K48" s="253">
        <f t="shared" si="6"/>
        <v>38.221691430444807</v>
      </c>
      <c r="L48" s="253">
        <f t="shared" si="7"/>
        <v>33.986069878967804</v>
      </c>
      <c r="M48" s="253">
        <f t="shared" si="8"/>
        <v>39.314489402129887</v>
      </c>
      <c r="N48" s="240"/>
    </row>
    <row r="49" spans="1:20" x14ac:dyDescent="0.25">
      <c r="A49" s="255" t="s">
        <v>33</v>
      </c>
      <c r="B49" s="286">
        <f t="shared" si="5"/>
        <v>88770</v>
      </c>
      <c r="C49" s="291">
        <f t="shared" si="5"/>
        <v>34943</v>
      </c>
      <c r="D49" s="292">
        <v>16716</v>
      </c>
      <c r="E49" s="293">
        <v>5895</v>
      </c>
      <c r="F49" s="292">
        <v>996</v>
      </c>
      <c r="G49" s="293">
        <v>293</v>
      </c>
      <c r="H49" s="292">
        <v>71058</v>
      </c>
      <c r="I49" s="295">
        <v>28755</v>
      </c>
      <c r="J49" s="240"/>
      <c r="K49" s="253">
        <f t="shared" si="6"/>
        <v>39.363523712966092</v>
      </c>
      <c r="L49" s="253">
        <f t="shared" si="7"/>
        <v>34.936766034327007</v>
      </c>
      <c r="M49" s="253">
        <f t="shared" si="8"/>
        <v>40.466942497677955</v>
      </c>
      <c r="N49" s="240"/>
    </row>
    <row r="50" spans="1:20" ht="14.25" thickBot="1" x14ac:dyDescent="0.3">
      <c r="A50" s="257" t="s">
        <v>34</v>
      </c>
      <c r="B50" s="296">
        <f t="shared" si="5"/>
        <v>93248</v>
      </c>
      <c r="C50" s="297">
        <f t="shared" si="5"/>
        <v>37437</v>
      </c>
      <c r="D50" s="407">
        <v>18054</v>
      </c>
      <c r="E50" s="407">
        <v>6525</v>
      </c>
      <c r="F50" s="407">
        <v>1164</v>
      </c>
      <c r="G50" s="407">
        <v>360</v>
      </c>
      <c r="H50" s="407">
        <v>74030</v>
      </c>
      <c r="I50" s="408">
        <v>30552</v>
      </c>
      <c r="J50" s="241"/>
      <c r="K50" s="253">
        <f t="shared" si="6"/>
        <v>40.147777968428279</v>
      </c>
      <c r="L50" s="253">
        <f t="shared" si="7"/>
        <v>35.825788323446766</v>
      </c>
      <c r="M50" s="253">
        <f t="shared" si="8"/>
        <v>41.269755504525193</v>
      </c>
      <c r="N50" s="240"/>
    </row>
    <row r="51" spans="1:20" x14ac:dyDescent="0.25">
      <c r="A51" s="262" t="s">
        <v>35</v>
      </c>
      <c r="B51" s="301">
        <f t="shared" si="5"/>
        <v>93033</v>
      </c>
      <c r="C51" s="287">
        <f t="shared" si="5"/>
        <v>37737</v>
      </c>
      <c r="D51" s="288">
        <v>18708</v>
      </c>
      <c r="E51" s="289">
        <v>6797</v>
      </c>
      <c r="F51" s="288">
        <v>1165</v>
      </c>
      <c r="G51" s="289">
        <v>356</v>
      </c>
      <c r="H51" s="288">
        <v>73160</v>
      </c>
      <c r="I51" s="406">
        <v>30584</v>
      </c>
      <c r="J51" s="240"/>
      <c r="K51" s="253">
        <f t="shared" si="6"/>
        <v>40.563026023024094</v>
      </c>
      <c r="L51" s="253">
        <f t="shared" si="7"/>
        <v>35.993559100286824</v>
      </c>
      <c r="M51" s="253">
        <f t="shared" si="8"/>
        <v>41.804264625478403</v>
      </c>
      <c r="N51" s="240"/>
    </row>
    <row r="52" spans="1:20" x14ac:dyDescent="0.25">
      <c r="A52" s="255" t="s">
        <v>36</v>
      </c>
      <c r="B52" s="286">
        <f t="shared" si="5"/>
        <v>94423</v>
      </c>
      <c r="C52" s="291">
        <f t="shared" si="5"/>
        <v>38371</v>
      </c>
      <c r="D52" s="292">
        <v>20598</v>
      </c>
      <c r="E52" s="293">
        <v>7442</v>
      </c>
      <c r="F52" s="292">
        <v>1395</v>
      </c>
      <c r="G52" s="293">
        <v>446</v>
      </c>
      <c r="H52" s="292">
        <v>72430</v>
      </c>
      <c r="I52" s="295">
        <v>30483</v>
      </c>
      <c r="J52" s="240"/>
      <c r="K52" s="253">
        <f t="shared" si="6"/>
        <v>40.637344714741111</v>
      </c>
      <c r="L52" s="253">
        <f t="shared" si="7"/>
        <v>35.865957350065933</v>
      </c>
      <c r="M52" s="253">
        <f t="shared" si="8"/>
        <v>42.08615214690046</v>
      </c>
      <c r="N52" s="240"/>
    </row>
    <row r="53" spans="1:20" x14ac:dyDescent="0.25">
      <c r="A53" s="255" t="s">
        <v>37</v>
      </c>
      <c r="B53" s="286">
        <f t="shared" si="5"/>
        <v>89139</v>
      </c>
      <c r="C53" s="291">
        <f t="shared" si="5"/>
        <v>36522</v>
      </c>
      <c r="D53" s="292">
        <v>21350</v>
      </c>
      <c r="E53" s="293">
        <v>7722</v>
      </c>
      <c r="F53" s="292">
        <v>653</v>
      </c>
      <c r="G53" s="293">
        <v>232</v>
      </c>
      <c r="H53" s="292">
        <v>67136</v>
      </c>
      <c r="I53" s="295">
        <v>28568</v>
      </c>
      <c r="J53" s="240"/>
      <c r="K53" s="253">
        <f t="shared" si="6"/>
        <v>40.971965133106721</v>
      </c>
      <c r="L53" s="253">
        <f t="shared" si="7"/>
        <v>36.149615961459801</v>
      </c>
      <c r="M53" s="253">
        <f t="shared" si="8"/>
        <v>42.552430886558632</v>
      </c>
      <c r="N53" s="240"/>
    </row>
    <row r="54" spans="1:20" x14ac:dyDescent="0.25">
      <c r="A54" s="255" t="s">
        <v>46</v>
      </c>
      <c r="B54" s="286">
        <f t="shared" ref="B54:C57" si="9">SUM(D54,F54,H54)</f>
        <v>85112</v>
      </c>
      <c r="C54" s="291">
        <f t="shared" si="9"/>
        <v>34827</v>
      </c>
      <c r="D54" s="397">
        <v>21046</v>
      </c>
      <c r="E54" s="397">
        <v>7646</v>
      </c>
      <c r="F54" s="397">
        <v>522</v>
      </c>
      <c r="G54" s="397">
        <v>190</v>
      </c>
      <c r="H54" s="397">
        <v>63544</v>
      </c>
      <c r="I54" s="295">
        <v>26991</v>
      </c>
      <c r="J54" s="240"/>
      <c r="K54" s="253">
        <f t="shared" si="6"/>
        <v>40.919024344393264</v>
      </c>
      <c r="L54" s="253">
        <f t="shared" si="7"/>
        <v>36.331602373887236</v>
      </c>
      <c r="M54" s="253">
        <f t="shared" si="8"/>
        <v>42.476079566914265</v>
      </c>
      <c r="N54" s="240"/>
    </row>
    <row r="55" spans="1:20" x14ac:dyDescent="0.25">
      <c r="A55" s="303">
        <v>2015</v>
      </c>
      <c r="B55" s="304">
        <f t="shared" si="9"/>
        <v>83298</v>
      </c>
      <c r="C55" s="305">
        <f t="shared" si="9"/>
        <v>34121</v>
      </c>
      <c r="D55" s="398">
        <v>20980</v>
      </c>
      <c r="E55" s="398">
        <v>7771</v>
      </c>
      <c r="F55" s="398">
        <v>528</v>
      </c>
      <c r="G55" s="398">
        <v>188</v>
      </c>
      <c r="H55" s="398">
        <v>61790</v>
      </c>
      <c r="I55" s="399">
        <v>26162</v>
      </c>
      <c r="J55" s="240"/>
      <c r="K55" s="253">
        <f>C55/B55*100</f>
        <v>40.962568128886652</v>
      </c>
      <c r="L55" s="253">
        <f>(E55+G55)/(D55+F55)*100</f>
        <v>37.00483541007997</v>
      </c>
      <c r="M55" s="253">
        <f>I55/H55*100</f>
        <v>42.340184495873117</v>
      </c>
      <c r="N55" s="240"/>
    </row>
    <row r="56" spans="1:20" x14ac:dyDescent="0.25">
      <c r="A56" s="400">
        <v>2016</v>
      </c>
      <c r="B56" s="304">
        <f t="shared" si="9"/>
        <v>80498</v>
      </c>
      <c r="C56" s="305">
        <f t="shared" si="9"/>
        <v>32722</v>
      </c>
      <c r="D56" s="398">
        <v>20275</v>
      </c>
      <c r="E56" s="398">
        <v>7583</v>
      </c>
      <c r="F56" s="398">
        <v>505</v>
      </c>
      <c r="G56" s="398">
        <v>188</v>
      </c>
      <c r="H56" s="398">
        <v>59718</v>
      </c>
      <c r="I56" s="399">
        <v>24951</v>
      </c>
      <c r="J56" s="240"/>
      <c r="K56" s="253">
        <f>C56/B56*100</f>
        <v>40.649457129369679</v>
      </c>
      <c r="L56" s="253">
        <f>(E56+G56)/(D56+F56)*100</f>
        <v>37.39653512993263</v>
      </c>
      <c r="M56" s="253">
        <f>I56/H56*100</f>
        <v>41.781372450517438</v>
      </c>
      <c r="N56" s="240"/>
      <c r="O56" s="240"/>
    </row>
    <row r="57" spans="1:20" x14ac:dyDescent="0.25">
      <c r="A57" s="400">
        <v>2017</v>
      </c>
      <c r="B57" s="304">
        <f t="shared" si="9"/>
        <v>80476</v>
      </c>
      <c r="C57" s="305">
        <f t="shared" si="9"/>
        <v>32732</v>
      </c>
      <c r="D57" s="398">
        <v>20643</v>
      </c>
      <c r="E57" s="398">
        <v>7678</v>
      </c>
      <c r="F57" s="398">
        <v>362</v>
      </c>
      <c r="G57" s="398">
        <v>103</v>
      </c>
      <c r="H57" s="398">
        <v>59471</v>
      </c>
      <c r="I57" s="399">
        <v>24951</v>
      </c>
      <c r="J57" s="240"/>
      <c r="K57" s="253">
        <f>C57/B57*100</f>
        <v>40.67299567572941</v>
      </c>
      <c r="L57" s="253">
        <f>(E57+G57)/(D57+F57)*100</f>
        <v>37.043561056891214</v>
      </c>
      <c r="M57" s="253">
        <f>I57/H57*100</f>
        <v>41.954902389399876</v>
      </c>
      <c r="N57" s="240"/>
      <c r="O57" s="240"/>
      <c r="P57" s="239"/>
      <c r="Q57" s="239"/>
      <c r="R57" s="239"/>
      <c r="S57" s="239"/>
      <c r="T57" s="239"/>
    </row>
    <row r="58" spans="1:20" x14ac:dyDescent="0.25">
      <c r="A58" s="400">
        <v>2018</v>
      </c>
      <c r="B58" s="304">
        <f t="shared" ref="B58" si="10">SUM(D58,F58,H58)</f>
        <v>81953</v>
      </c>
      <c r="C58" s="305">
        <f t="shared" ref="C58" si="11">SUM(E58,G58,I58)</f>
        <v>33472</v>
      </c>
      <c r="D58" s="398">
        <v>21137</v>
      </c>
      <c r="E58" s="398">
        <v>7802</v>
      </c>
      <c r="F58" s="398">
        <v>496</v>
      </c>
      <c r="G58" s="398">
        <v>188</v>
      </c>
      <c r="H58" s="398">
        <v>60320</v>
      </c>
      <c r="I58" s="399">
        <v>25482</v>
      </c>
      <c r="J58" s="240"/>
      <c r="K58" s="253">
        <f t="shared" ref="K58:K61" si="12">C58/B58*100</f>
        <v>40.842922162703012</v>
      </c>
      <c r="L58" s="253">
        <f t="shared" ref="L58:L61" si="13">(E58+G58)/(D58+F58)*100</f>
        <v>36.934313317616599</v>
      </c>
      <c r="M58" s="253">
        <f t="shared" ref="M58:M61" si="14">I58/H58*100</f>
        <v>42.2446949602122</v>
      </c>
      <c r="N58" s="240"/>
      <c r="O58" s="240"/>
      <c r="P58" s="239"/>
      <c r="Q58" s="239"/>
      <c r="R58" s="239"/>
      <c r="S58" s="239"/>
      <c r="T58" s="239"/>
    </row>
    <row r="59" spans="1:20" x14ac:dyDescent="0.25">
      <c r="A59" s="400">
        <v>2019</v>
      </c>
      <c r="B59" s="304">
        <f t="shared" ref="B59" si="15">SUM(D59,F59,H59)</f>
        <v>78315</v>
      </c>
      <c r="C59" s="305">
        <f t="shared" ref="C59" si="16">SUM(E59,G59,I59)</f>
        <v>31313</v>
      </c>
      <c r="D59" s="398">
        <v>21143</v>
      </c>
      <c r="E59" s="398">
        <v>7824</v>
      </c>
      <c r="F59" s="398">
        <v>559</v>
      </c>
      <c r="G59" s="398">
        <v>196</v>
      </c>
      <c r="H59" s="398">
        <v>56613</v>
      </c>
      <c r="I59" s="399">
        <v>23293</v>
      </c>
      <c r="J59" s="240"/>
      <c r="K59" s="253">
        <f t="shared" si="12"/>
        <v>39.983400370299435</v>
      </c>
      <c r="L59" s="253">
        <f t="shared" si="13"/>
        <v>36.955119343839279</v>
      </c>
      <c r="M59" s="253">
        <f t="shared" si="14"/>
        <v>41.14426015226185</v>
      </c>
      <c r="N59" s="240"/>
      <c r="O59" s="240"/>
      <c r="P59" s="239"/>
      <c r="Q59" s="239"/>
      <c r="R59" s="239"/>
      <c r="S59" s="239"/>
      <c r="T59" s="239"/>
    </row>
    <row r="60" spans="1:20" ht="14.25" thickBot="1" x14ac:dyDescent="0.3">
      <c r="A60" s="400">
        <v>2020</v>
      </c>
      <c r="B60" s="304">
        <f t="shared" ref="B60" si="17">SUM(D60,F60,H60)</f>
        <v>83400</v>
      </c>
      <c r="C60" s="305">
        <f t="shared" ref="C60" si="18">SUM(E60,G60,I60)</f>
        <v>33581</v>
      </c>
      <c r="D60" s="398">
        <v>22837</v>
      </c>
      <c r="E60" s="398">
        <v>8226</v>
      </c>
      <c r="F60" s="398">
        <v>616</v>
      </c>
      <c r="G60" s="398">
        <v>241</v>
      </c>
      <c r="H60" s="398">
        <v>59947</v>
      </c>
      <c r="I60" s="399">
        <v>25114</v>
      </c>
      <c r="J60" s="240"/>
      <c r="K60" s="253">
        <f t="shared" si="12"/>
        <v>40.264988009592329</v>
      </c>
      <c r="L60" s="253">
        <f t="shared" si="13"/>
        <v>36.101991216475504</v>
      </c>
      <c r="M60" s="253">
        <f t="shared" si="14"/>
        <v>41.893672744257429</v>
      </c>
      <c r="N60" s="240"/>
      <c r="O60" s="240"/>
      <c r="P60" s="239"/>
      <c r="Q60" s="239"/>
      <c r="R60" s="239"/>
      <c r="S60" s="239"/>
      <c r="T60" s="239"/>
    </row>
    <row r="61" spans="1:20" x14ac:dyDescent="0.25">
      <c r="A61" s="549">
        <v>2021</v>
      </c>
      <c r="B61" s="513">
        <f t="shared" ref="B61" si="19">SUM(D61,F61,H61)</f>
        <v>86936</v>
      </c>
      <c r="C61" s="510">
        <f t="shared" ref="C61" si="20">SUM(E61,G61,I61)</f>
        <v>35412</v>
      </c>
      <c r="D61" s="546">
        <v>23917</v>
      </c>
      <c r="E61" s="546">
        <v>8634</v>
      </c>
      <c r="F61" s="546">
        <v>619</v>
      </c>
      <c r="G61" s="546">
        <v>235</v>
      </c>
      <c r="H61" s="546">
        <v>62400</v>
      </c>
      <c r="I61" s="547">
        <v>26543</v>
      </c>
      <c r="J61" s="240"/>
      <c r="K61" s="253">
        <f t="shared" si="12"/>
        <v>40.733413085488174</v>
      </c>
      <c r="L61" s="253">
        <f t="shared" si="13"/>
        <v>36.146886208020867</v>
      </c>
      <c r="M61" s="253">
        <f t="shared" si="14"/>
        <v>42.536858974358978</v>
      </c>
      <c r="N61" s="240"/>
      <c r="O61" s="240"/>
      <c r="P61" s="239"/>
      <c r="Q61" s="239"/>
      <c r="R61" s="239"/>
      <c r="S61" s="239"/>
      <c r="T61" s="239"/>
    </row>
    <row r="62" spans="1:20" x14ac:dyDescent="0.25">
      <c r="A62" s="255">
        <v>2022</v>
      </c>
      <c r="B62" s="514">
        <f t="shared" ref="B62" si="21">SUM(D62,F62,H62)</f>
        <v>90390</v>
      </c>
      <c r="C62" s="291">
        <f t="shared" ref="C62" si="22">SUM(E62,G62,I62)</f>
        <v>37071</v>
      </c>
      <c r="D62" s="397">
        <v>24780</v>
      </c>
      <c r="E62" s="397">
        <v>9057</v>
      </c>
      <c r="F62" s="397">
        <v>701</v>
      </c>
      <c r="G62" s="397">
        <v>270</v>
      </c>
      <c r="H62" s="397">
        <v>64909</v>
      </c>
      <c r="I62" s="295">
        <v>27744</v>
      </c>
      <c r="J62" s="240"/>
      <c r="K62" s="253">
        <f t="shared" ref="K62" si="23">C62/B62*100</f>
        <v>41.012280119482242</v>
      </c>
      <c r="L62" s="253">
        <f t="shared" ref="L62" si="24">(E62+G62)/(D62+F62)*100</f>
        <v>36.603743966092381</v>
      </c>
      <c r="M62" s="253">
        <f t="shared" ref="M62" si="25">I62/H62*100</f>
        <v>42.742917006886564</v>
      </c>
      <c r="N62" s="240"/>
      <c r="O62" s="240"/>
      <c r="P62" s="239"/>
      <c r="Q62" s="239"/>
      <c r="R62" s="239"/>
      <c r="S62" s="239"/>
      <c r="T62" s="239"/>
    </row>
    <row r="63" spans="1:20" x14ac:dyDescent="0.25">
      <c r="A63" s="255">
        <v>2023</v>
      </c>
      <c r="B63" s="514">
        <f t="shared" ref="B63" si="26">SUM(D63,F63,H63)</f>
        <v>92144</v>
      </c>
      <c r="C63" s="291">
        <f t="shared" ref="C63" si="27">SUM(E63,G63,I63)</f>
        <v>37431</v>
      </c>
      <c r="D63" s="397">
        <v>25837</v>
      </c>
      <c r="E63" s="397">
        <v>9392</v>
      </c>
      <c r="F63" s="397">
        <v>745</v>
      </c>
      <c r="G63" s="397">
        <v>298</v>
      </c>
      <c r="H63" s="397">
        <v>65562</v>
      </c>
      <c r="I63" s="295">
        <v>27741</v>
      </c>
      <c r="J63" s="240"/>
      <c r="K63" s="253">
        <f t="shared" ref="K63" si="28">C63/B63*100</f>
        <v>40.622286855356833</v>
      </c>
      <c r="L63" s="253">
        <f t="shared" ref="L63" si="29">(E63+G63)/(D63+F63)*100</f>
        <v>36.453239033932739</v>
      </c>
      <c r="M63" s="253">
        <f t="shared" ref="M63" si="30">I63/H63*100</f>
        <v>42.3126201153107</v>
      </c>
      <c r="N63" s="240"/>
      <c r="O63" s="240"/>
      <c r="P63" s="239"/>
      <c r="Q63" s="239"/>
      <c r="R63" s="239"/>
      <c r="S63" s="239"/>
      <c r="T63" s="239"/>
    </row>
    <row r="64" spans="1:20" s="268" customFormat="1" ht="14.25" thickBot="1" x14ac:dyDescent="0.3">
      <c r="A64" s="257">
        <v>2024</v>
      </c>
      <c r="B64" s="515">
        <v>96053</v>
      </c>
      <c r="C64" s="297">
        <v>39066</v>
      </c>
      <c r="D64" s="407">
        <v>26732</v>
      </c>
      <c r="E64" s="407">
        <v>9669</v>
      </c>
      <c r="F64" s="407">
        <v>767</v>
      </c>
      <c r="G64" s="407">
        <v>300</v>
      </c>
      <c r="H64" s="407">
        <v>68554</v>
      </c>
      <c r="I64" s="408">
        <v>29097</v>
      </c>
      <c r="J64" s="242"/>
      <c r="K64" s="253">
        <f t="shared" ref="K64" si="31">C64/B64*100</f>
        <v>40.671296055302804</v>
      </c>
      <c r="L64" s="253">
        <f t="shared" ref="L64" si="32">(E64+G64)/(D64+F64)*100</f>
        <v>36.252227353721956</v>
      </c>
      <c r="M64" s="253">
        <f t="shared" ref="M64" si="33">I64/H64*100</f>
        <v>42.443912827843747</v>
      </c>
      <c r="N64" s="242"/>
      <c r="O64" s="242"/>
      <c r="P64" s="267"/>
      <c r="Q64" s="267"/>
      <c r="R64" s="267"/>
      <c r="S64" s="267"/>
      <c r="T64" s="267"/>
    </row>
    <row r="65" spans="1:16" s="268" customFormat="1" x14ac:dyDescent="0.25">
      <c r="A65" s="543"/>
      <c r="B65" s="508"/>
      <c r="C65" s="508"/>
      <c r="D65" s="544"/>
      <c r="E65" s="544"/>
      <c r="F65" s="544"/>
      <c r="G65" s="544"/>
      <c r="H65" s="544"/>
      <c r="I65" s="544"/>
      <c r="J65" s="267"/>
      <c r="K65" s="253"/>
      <c r="L65" s="253"/>
      <c r="M65" s="253"/>
      <c r="N65" s="267"/>
      <c r="O65" s="267"/>
    </row>
    <row r="66" spans="1:16" x14ac:dyDescent="0.3">
      <c r="A66" s="239" t="s">
        <v>157</v>
      </c>
      <c r="B66" s="311"/>
      <c r="C66" s="311"/>
      <c r="D66" s="311"/>
      <c r="E66" s="311"/>
      <c r="F66" s="311"/>
      <c r="G66" s="311"/>
      <c r="H66" s="311"/>
      <c r="I66" s="311"/>
      <c r="J66" s="239"/>
      <c r="K66" s="267"/>
      <c r="L66" s="267"/>
      <c r="M66" s="267"/>
      <c r="N66" s="239"/>
      <c r="O66" s="239"/>
    </row>
    <row r="67" spans="1:16" x14ac:dyDescent="0.3">
      <c r="A67" s="239" t="s">
        <v>158</v>
      </c>
      <c r="B67" s="311"/>
      <c r="C67" s="311"/>
      <c r="D67" s="311"/>
      <c r="E67" s="311"/>
      <c r="F67" s="311"/>
      <c r="G67" s="311"/>
      <c r="H67" s="311"/>
      <c r="I67" s="311"/>
      <c r="J67" s="239"/>
      <c r="K67" s="267"/>
      <c r="L67" s="267"/>
      <c r="M67" s="267"/>
      <c r="N67" s="239"/>
      <c r="O67" s="239"/>
    </row>
    <row r="68" spans="1:16" x14ac:dyDescent="0.3">
      <c r="A68" s="239" t="s">
        <v>163</v>
      </c>
    </row>
    <row r="69" spans="1:16" x14ac:dyDescent="0.3">
      <c r="A69" s="401" t="s">
        <v>156</v>
      </c>
      <c r="P69" s="239"/>
    </row>
    <row r="70" spans="1:16" x14ac:dyDescent="0.3">
      <c r="A70" s="310" t="s">
        <v>102</v>
      </c>
    </row>
    <row r="71" spans="1:16" x14ac:dyDescent="0.3">
      <c r="A71" s="313" t="s">
        <v>131</v>
      </c>
    </row>
  </sheetData>
  <mergeCells count="6">
    <mergeCell ref="B2:I2"/>
    <mergeCell ref="A3:A4"/>
    <mergeCell ref="B3:C3"/>
    <mergeCell ref="D3:E3"/>
    <mergeCell ref="F3:G3"/>
    <mergeCell ref="H3:I3"/>
  </mergeCells>
  <phoneticPr fontId="1" type="noConversion"/>
  <pageMargins left="0.7" right="0.7" top="0.75" bottom="0.75" header="0.3" footer="0.3"/>
  <pageSetup paperSize="9" orientation="portrait" r:id="rId1"/>
  <ignoredErrors>
    <ignoredError sqref="A20:A5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4"/>
  <sheetViews>
    <sheetView zoomScale="70" zoomScaleNormal="70" workbookViewId="0">
      <pane xSplit="1" ySplit="5" topLeftCell="B36" activePane="bottomRight" state="frozen"/>
      <selection activeCell="F27" sqref="F27"/>
      <selection pane="topRight" activeCell="F27" sqref="F27"/>
      <selection pane="bottomLeft" activeCell="F27" sqref="F27"/>
      <selection pane="bottomRight" activeCell="B65" sqref="B65"/>
    </sheetView>
  </sheetViews>
  <sheetFormatPr defaultColWidth="9" defaultRowHeight="16.5" x14ac:dyDescent="0.3"/>
  <cols>
    <col min="1" max="1" width="9" style="11"/>
    <col min="2" max="9" width="10.625" style="13" customWidth="1"/>
    <col min="10" max="11" width="9.25" style="13" bestFit="1" customWidth="1"/>
    <col min="12" max="15" width="9" style="13"/>
    <col min="16" max="16" width="10.125" style="13" bestFit="1" customWidth="1"/>
    <col min="17" max="17" width="9.25" style="13" bestFit="1" customWidth="1"/>
    <col min="18" max="25" width="9" style="11"/>
    <col min="26" max="28" width="9.25" style="11" bestFit="1" customWidth="1"/>
    <col min="29" max="31" width="9" style="11"/>
    <col min="32" max="33" width="9.25" style="11" bestFit="1" customWidth="1"/>
    <col min="34" max="49" width="9" style="11"/>
    <col min="50" max="57" width="9" style="83"/>
    <col min="58" max="58" width="9.25" style="11" bestFit="1" customWidth="1"/>
    <col min="59" max="62" width="9" style="11"/>
    <col min="63" max="64" width="9.25" style="11" bestFit="1" customWidth="1"/>
    <col min="65" max="16384" width="9" style="11"/>
  </cols>
  <sheetData>
    <row r="1" spans="1:65" ht="17.25" thickBot="1" x14ac:dyDescent="0.35"/>
    <row r="2" spans="1:65" ht="20.25" customHeight="1" thickBot="1" x14ac:dyDescent="0.35">
      <c r="B2" s="630" t="s">
        <v>62</v>
      </c>
      <c r="C2" s="631"/>
      <c r="D2" s="631"/>
      <c r="E2" s="631"/>
      <c r="F2" s="631"/>
      <c r="G2" s="631"/>
      <c r="H2" s="631"/>
      <c r="I2" s="631"/>
      <c r="J2" s="631"/>
      <c r="K2" s="631"/>
      <c r="L2" s="631"/>
      <c r="M2" s="631"/>
      <c r="N2" s="631"/>
      <c r="O2" s="631"/>
      <c r="P2" s="631"/>
      <c r="Q2" s="632"/>
      <c r="R2" s="633" t="s">
        <v>67</v>
      </c>
      <c r="S2" s="634"/>
      <c r="T2" s="634"/>
      <c r="U2" s="634"/>
      <c r="V2" s="634"/>
      <c r="W2" s="634"/>
      <c r="X2" s="634"/>
      <c r="Y2" s="634"/>
      <c r="Z2" s="634"/>
      <c r="AA2" s="634"/>
      <c r="AB2" s="634"/>
      <c r="AC2" s="634"/>
      <c r="AD2" s="634"/>
      <c r="AE2" s="634"/>
      <c r="AF2" s="634"/>
      <c r="AG2" s="634"/>
      <c r="AH2" s="634"/>
      <c r="AI2" s="634"/>
      <c r="AJ2" s="634"/>
      <c r="AK2" s="634"/>
      <c r="AL2" s="634"/>
      <c r="AM2" s="634"/>
      <c r="AN2" s="634"/>
      <c r="AO2" s="634"/>
      <c r="AP2" s="634"/>
      <c r="AQ2" s="634"/>
      <c r="AR2" s="634"/>
      <c r="AS2" s="634"/>
      <c r="AT2" s="634"/>
      <c r="AU2" s="634"/>
      <c r="AV2" s="634"/>
      <c r="AW2" s="634"/>
      <c r="AX2" s="634"/>
      <c r="AY2" s="634"/>
      <c r="AZ2" s="634"/>
      <c r="BA2" s="634"/>
      <c r="BB2" s="634"/>
      <c r="BC2" s="634"/>
      <c r="BD2" s="634"/>
      <c r="BE2" s="634"/>
      <c r="BF2" s="634"/>
      <c r="BG2" s="634"/>
      <c r="BH2" s="634"/>
      <c r="BI2" s="634"/>
      <c r="BJ2" s="634"/>
      <c r="BK2" s="634"/>
      <c r="BL2" s="634"/>
      <c r="BM2" s="635"/>
    </row>
    <row r="3" spans="1:65" x14ac:dyDescent="0.3">
      <c r="A3" s="636" t="s">
        <v>97</v>
      </c>
      <c r="B3" s="639" t="s">
        <v>55</v>
      </c>
      <c r="C3" s="640"/>
      <c r="D3" s="640"/>
      <c r="E3" s="640"/>
      <c r="F3" s="640"/>
      <c r="G3" s="640"/>
      <c r="H3" s="640"/>
      <c r="I3" s="640"/>
      <c r="J3" s="641" t="s">
        <v>63</v>
      </c>
      <c r="K3" s="641"/>
      <c r="L3" s="641"/>
      <c r="M3" s="641"/>
      <c r="N3" s="641"/>
      <c r="O3" s="641"/>
      <c r="P3" s="641"/>
      <c r="Q3" s="642"/>
      <c r="R3" s="643" t="s">
        <v>139</v>
      </c>
      <c r="S3" s="644"/>
      <c r="T3" s="644"/>
      <c r="U3" s="644"/>
      <c r="V3" s="644"/>
      <c r="W3" s="644"/>
      <c r="X3" s="644"/>
      <c r="Y3" s="645"/>
      <c r="Z3" s="641" t="s">
        <v>64</v>
      </c>
      <c r="AA3" s="641"/>
      <c r="AB3" s="641"/>
      <c r="AC3" s="641"/>
      <c r="AD3" s="641"/>
      <c r="AE3" s="641"/>
      <c r="AF3" s="641"/>
      <c r="AG3" s="641"/>
      <c r="AH3" s="641" t="s">
        <v>65</v>
      </c>
      <c r="AI3" s="641"/>
      <c r="AJ3" s="641"/>
      <c r="AK3" s="641"/>
      <c r="AL3" s="641"/>
      <c r="AM3" s="641"/>
      <c r="AN3" s="641"/>
      <c r="AO3" s="641"/>
      <c r="AP3" s="641" t="s">
        <v>66</v>
      </c>
      <c r="AQ3" s="641"/>
      <c r="AR3" s="641"/>
      <c r="AS3" s="641"/>
      <c r="AT3" s="641"/>
      <c r="AU3" s="641"/>
      <c r="AV3" s="641"/>
      <c r="AW3" s="641"/>
      <c r="AX3" s="641" t="s">
        <v>88</v>
      </c>
      <c r="AY3" s="641"/>
      <c r="AZ3" s="641"/>
      <c r="BA3" s="641"/>
      <c r="BB3" s="641"/>
      <c r="BC3" s="641"/>
      <c r="BD3" s="641"/>
      <c r="BE3" s="641"/>
      <c r="BF3" s="641" t="s">
        <v>41</v>
      </c>
      <c r="BG3" s="641"/>
      <c r="BH3" s="641"/>
      <c r="BI3" s="641"/>
      <c r="BJ3" s="641"/>
      <c r="BK3" s="641"/>
      <c r="BL3" s="641"/>
      <c r="BM3" s="642"/>
    </row>
    <row r="4" spans="1:65" x14ac:dyDescent="0.3">
      <c r="A4" s="637"/>
      <c r="B4" s="627" t="s">
        <v>38</v>
      </c>
      <c r="C4" s="628"/>
      <c r="D4" s="629" t="s">
        <v>1</v>
      </c>
      <c r="E4" s="629"/>
      <c r="F4" s="629" t="s">
        <v>2</v>
      </c>
      <c r="G4" s="629"/>
      <c r="H4" s="629" t="s">
        <v>3</v>
      </c>
      <c r="I4" s="629"/>
      <c r="J4" s="624" t="s">
        <v>38</v>
      </c>
      <c r="K4" s="624"/>
      <c r="L4" s="625" t="s">
        <v>1</v>
      </c>
      <c r="M4" s="625"/>
      <c r="N4" s="625" t="s">
        <v>2</v>
      </c>
      <c r="O4" s="625"/>
      <c r="P4" s="625" t="s">
        <v>3</v>
      </c>
      <c r="Q4" s="626"/>
      <c r="R4" s="627" t="s">
        <v>38</v>
      </c>
      <c r="S4" s="628"/>
      <c r="T4" s="629" t="s">
        <v>1</v>
      </c>
      <c r="U4" s="629"/>
      <c r="V4" s="629" t="s">
        <v>2</v>
      </c>
      <c r="W4" s="629"/>
      <c r="X4" s="629" t="s">
        <v>3</v>
      </c>
      <c r="Y4" s="629"/>
      <c r="Z4" s="624" t="s">
        <v>38</v>
      </c>
      <c r="AA4" s="624"/>
      <c r="AB4" s="625" t="s">
        <v>1</v>
      </c>
      <c r="AC4" s="625"/>
      <c r="AD4" s="625" t="s">
        <v>2</v>
      </c>
      <c r="AE4" s="625"/>
      <c r="AF4" s="625" t="s">
        <v>3</v>
      </c>
      <c r="AG4" s="625"/>
      <c r="AH4" s="624" t="s">
        <v>38</v>
      </c>
      <c r="AI4" s="624"/>
      <c r="AJ4" s="625" t="s">
        <v>1</v>
      </c>
      <c r="AK4" s="625"/>
      <c r="AL4" s="625" t="s">
        <v>2</v>
      </c>
      <c r="AM4" s="625"/>
      <c r="AN4" s="625" t="s">
        <v>3</v>
      </c>
      <c r="AO4" s="625"/>
      <c r="AP4" s="624" t="s">
        <v>38</v>
      </c>
      <c r="AQ4" s="624"/>
      <c r="AR4" s="625" t="s">
        <v>1</v>
      </c>
      <c r="AS4" s="625"/>
      <c r="AT4" s="625" t="s">
        <v>2</v>
      </c>
      <c r="AU4" s="625"/>
      <c r="AV4" s="625" t="s">
        <v>3</v>
      </c>
      <c r="AW4" s="625"/>
      <c r="AX4" s="624" t="s">
        <v>38</v>
      </c>
      <c r="AY4" s="624"/>
      <c r="AZ4" s="625" t="s">
        <v>1</v>
      </c>
      <c r="BA4" s="625"/>
      <c r="BB4" s="625" t="s">
        <v>2</v>
      </c>
      <c r="BC4" s="625"/>
      <c r="BD4" s="625" t="s">
        <v>3</v>
      </c>
      <c r="BE4" s="625"/>
      <c r="BF4" s="624" t="s">
        <v>38</v>
      </c>
      <c r="BG4" s="624"/>
      <c r="BH4" s="625" t="s">
        <v>1</v>
      </c>
      <c r="BI4" s="625"/>
      <c r="BJ4" s="625" t="s">
        <v>2</v>
      </c>
      <c r="BK4" s="625"/>
      <c r="BL4" s="625" t="s">
        <v>3</v>
      </c>
      <c r="BM4" s="626"/>
    </row>
    <row r="5" spans="1:65" x14ac:dyDescent="0.3">
      <c r="A5" s="638"/>
      <c r="B5" s="41" t="s">
        <v>39</v>
      </c>
      <c r="C5" s="28" t="s">
        <v>40</v>
      </c>
      <c r="D5" s="25" t="s">
        <v>39</v>
      </c>
      <c r="E5" s="25" t="s">
        <v>40</v>
      </c>
      <c r="F5" s="25" t="s">
        <v>39</v>
      </c>
      <c r="G5" s="25" t="s">
        <v>40</v>
      </c>
      <c r="H5" s="25" t="s">
        <v>39</v>
      </c>
      <c r="I5" s="25" t="s">
        <v>40</v>
      </c>
      <c r="J5" s="29" t="s">
        <v>39</v>
      </c>
      <c r="K5" s="93" t="s">
        <v>40</v>
      </c>
      <c r="L5" s="94" t="s">
        <v>39</v>
      </c>
      <c r="M5" s="94" t="s">
        <v>40</v>
      </c>
      <c r="N5" s="94" t="s">
        <v>39</v>
      </c>
      <c r="O5" s="94" t="s">
        <v>40</v>
      </c>
      <c r="P5" s="94" t="s">
        <v>39</v>
      </c>
      <c r="Q5" s="96" t="s">
        <v>40</v>
      </c>
      <c r="R5" s="41" t="s">
        <v>39</v>
      </c>
      <c r="S5" s="28" t="s">
        <v>40</v>
      </c>
      <c r="T5" s="25" t="s">
        <v>39</v>
      </c>
      <c r="U5" s="25" t="s">
        <v>40</v>
      </c>
      <c r="V5" s="25" t="s">
        <v>39</v>
      </c>
      <c r="W5" s="25" t="s">
        <v>40</v>
      </c>
      <c r="X5" s="25" t="s">
        <v>39</v>
      </c>
      <c r="Y5" s="25" t="s">
        <v>40</v>
      </c>
      <c r="Z5" s="29" t="s">
        <v>39</v>
      </c>
      <c r="AA5" s="93" t="s">
        <v>40</v>
      </c>
      <c r="AB5" s="94" t="s">
        <v>39</v>
      </c>
      <c r="AC5" s="94" t="s">
        <v>40</v>
      </c>
      <c r="AD5" s="94" t="s">
        <v>39</v>
      </c>
      <c r="AE5" s="94" t="s">
        <v>40</v>
      </c>
      <c r="AF5" s="94" t="s">
        <v>39</v>
      </c>
      <c r="AG5" s="94" t="s">
        <v>40</v>
      </c>
      <c r="AH5" s="29" t="s">
        <v>39</v>
      </c>
      <c r="AI5" s="93" t="s">
        <v>40</v>
      </c>
      <c r="AJ5" s="94" t="s">
        <v>39</v>
      </c>
      <c r="AK5" s="94" t="s">
        <v>40</v>
      </c>
      <c r="AL5" s="94" t="s">
        <v>39</v>
      </c>
      <c r="AM5" s="94" t="s">
        <v>40</v>
      </c>
      <c r="AN5" s="94" t="s">
        <v>39</v>
      </c>
      <c r="AO5" s="94" t="s">
        <v>40</v>
      </c>
      <c r="AP5" s="29" t="s">
        <v>39</v>
      </c>
      <c r="AQ5" s="93" t="s">
        <v>40</v>
      </c>
      <c r="AR5" s="94" t="s">
        <v>39</v>
      </c>
      <c r="AS5" s="94" t="s">
        <v>40</v>
      </c>
      <c r="AT5" s="94" t="s">
        <v>39</v>
      </c>
      <c r="AU5" s="94" t="s">
        <v>40</v>
      </c>
      <c r="AV5" s="94" t="s">
        <v>39</v>
      </c>
      <c r="AW5" s="94" t="s">
        <v>40</v>
      </c>
      <c r="AX5" s="29" t="s">
        <v>39</v>
      </c>
      <c r="AY5" s="93" t="s">
        <v>40</v>
      </c>
      <c r="AZ5" s="94" t="s">
        <v>39</v>
      </c>
      <c r="BA5" s="94" t="s">
        <v>40</v>
      </c>
      <c r="BB5" s="94" t="s">
        <v>39</v>
      </c>
      <c r="BC5" s="94" t="s">
        <v>40</v>
      </c>
      <c r="BD5" s="94" t="s">
        <v>39</v>
      </c>
      <c r="BE5" s="94" t="s">
        <v>40</v>
      </c>
      <c r="BF5" s="29" t="s">
        <v>39</v>
      </c>
      <c r="BG5" s="93" t="s">
        <v>40</v>
      </c>
      <c r="BH5" s="94" t="s">
        <v>39</v>
      </c>
      <c r="BI5" s="94" t="s">
        <v>40</v>
      </c>
      <c r="BJ5" s="94" t="s">
        <v>39</v>
      </c>
      <c r="BK5" s="94" t="s">
        <v>40</v>
      </c>
      <c r="BL5" s="94" t="s">
        <v>39</v>
      </c>
      <c r="BM5" s="96" t="s">
        <v>40</v>
      </c>
    </row>
    <row r="6" spans="1:65" s="18" customFormat="1" x14ac:dyDescent="0.3">
      <c r="A6" s="24">
        <v>1965</v>
      </c>
      <c r="B6" s="158">
        <f>J6+R6</f>
        <v>761</v>
      </c>
      <c r="C6" s="154">
        <f t="shared" ref="C6:I58" si="0">K6+S6</f>
        <v>188</v>
      </c>
      <c r="D6" s="154">
        <f t="shared" si="0"/>
        <v>145</v>
      </c>
      <c r="E6" s="154">
        <f t="shared" si="0"/>
        <v>14</v>
      </c>
      <c r="F6" s="154">
        <f t="shared" si="0"/>
        <v>33</v>
      </c>
      <c r="G6" s="154">
        <f t="shared" si="0"/>
        <v>5</v>
      </c>
      <c r="H6" s="154">
        <f t="shared" si="0"/>
        <v>583</v>
      </c>
      <c r="I6" s="180">
        <f t="shared" si="0"/>
        <v>169</v>
      </c>
      <c r="J6" s="31">
        <v>761</v>
      </c>
      <c r="K6" s="20">
        <v>188</v>
      </c>
      <c r="L6" s="20">
        <v>145</v>
      </c>
      <c r="M6" s="20">
        <v>14</v>
      </c>
      <c r="N6" s="20">
        <v>33</v>
      </c>
      <c r="O6" s="20">
        <v>5</v>
      </c>
      <c r="P6" s="20">
        <v>583</v>
      </c>
      <c r="Q6" s="21">
        <v>169</v>
      </c>
      <c r="R6" s="158">
        <f t="shared" ref="R6:Y6" si="1">Z6+AH6+AP6+BF6</f>
        <v>0</v>
      </c>
      <c r="S6" s="154">
        <f t="shared" si="1"/>
        <v>0</v>
      </c>
      <c r="T6" s="154">
        <f t="shared" si="1"/>
        <v>0</v>
      </c>
      <c r="U6" s="154">
        <f t="shared" si="1"/>
        <v>0</v>
      </c>
      <c r="V6" s="154">
        <f t="shared" si="1"/>
        <v>0</v>
      </c>
      <c r="W6" s="154">
        <f t="shared" si="1"/>
        <v>0</v>
      </c>
      <c r="X6" s="154">
        <f t="shared" si="1"/>
        <v>0</v>
      </c>
      <c r="Y6" s="180">
        <f t="shared" si="1"/>
        <v>0</v>
      </c>
      <c r="Z6" s="31">
        <v>0</v>
      </c>
      <c r="AA6" s="20">
        <v>0</v>
      </c>
      <c r="AB6" s="20">
        <v>0</v>
      </c>
      <c r="AC6" s="20">
        <v>0</v>
      </c>
      <c r="AD6" s="20">
        <v>0</v>
      </c>
      <c r="AE6" s="20">
        <v>0</v>
      </c>
      <c r="AF6" s="20">
        <v>0</v>
      </c>
      <c r="AG6" s="20">
        <v>0</v>
      </c>
      <c r="AH6" s="31">
        <v>0</v>
      </c>
      <c r="AI6" s="20">
        <v>0</v>
      </c>
      <c r="AJ6" s="20">
        <v>0</v>
      </c>
      <c r="AK6" s="20">
        <v>0</v>
      </c>
      <c r="AL6" s="20">
        <v>0</v>
      </c>
      <c r="AM6" s="20">
        <v>0</v>
      </c>
      <c r="AN6" s="20">
        <v>0</v>
      </c>
      <c r="AO6" s="20">
        <v>0</v>
      </c>
      <c r="AP6" s="31">
        <v>0</v>
      </c>
      <c r="AQ6" s="20">
        <v>0</v>
      </c>
      <c r="AR6" s="20">
        <v>0</v>
      </c>
      <c r="AS6" s="20">
        <v>0</v>
      </c>
      <c r="AT6" s="20">
        <v>0</v>
      </c>
      <c r="AU6" s="20">
        <v>0</v>
      </c>
      <c r="AV6" s="20">
        <v>0</v>
      </c>
      <c r="AW6" s="37">
        <v>0</v>
      </c>
      <c r="AX6" s="30" t="s">
        <v>89</v>
      </c>
      <c r="AY6" s="20" t="s">
        <v>90</v>
      </c>
      <c r="AZ6" s="20" t="s">
        <v>90</v>
      </c>
      <c r="BA6" s="20" t="s">
        <v>90</v>
      </c>
      <c r="BB6" s="20" t="s">
        <v>90</v>
      </c>
      <c r="BC6" s="20" t="s">
        <v>90</v>
      </c>
      <c r="BD6" s="20" t="s">
        <v>90</v>
      </c>
      <c r="BE6" s="20" t="s">
        <v>90</v>
      </c>
      <c r="BF6" s="31">
        <v>0</v>
      </c>
      <c r="BG6" s="20">
        <v>0</v>
      </c>
      <c r="BH6" s="20">
        <v>0</v>
      </c>
      <c r="BI6" s="20">
        <v>0</v>
      </c>
      <c r="BJ6" s="20">
        <v>0</v>
      </c>
      <c r="BK6" s="20">
        <v>0</v>
      </c>
      <c r="BL6" s="20">
        <v>0</v>
      </c>
      <c r="BM6" s="21">
        <v>0</v>
      </c>
    </row>
    <row r="7" spans="1:65" s="18" customFormat="1" x14ac:dyDescent="0.3">
      <c r="A7" s="24">
        <v>1966</v>
      </c>
      <c r="B7" s="158">
        <f t="shared" ref="B7:B20" si="2">J7+R7</f>
        <v>798</v>
      </c>
      <c r="C7" s="154">
        <f t="shared" ref="C7:C20" si="3">K7+S7</f>
        <v>205</v>
      </c>
      <c r="D7" s="154">
        <f t="shared" ref="D7:D20" si="4">L7+T7</f>
        <v>160</v>
      </c>
      <c r="E7" s="154">
        <f t="shared" ref="E7:E20" si="5">M7+U7</f>
        <v>18</v>
      </c>
      <c r="F7" s="154">
        <f t="shared" ref="F7:F20" si="6">N7+V7</f>
        <v>32</v>
      </c>
      <c r="G7" s="154">
        <f t="shared" ref="G7:G20" si="7">O7+W7</f>
        <v>3</v>
      </c>
      <c r="H7" s="154">
        <f t="shared" ref="H7:H20" si="8">P7+X7</f>
        <v>606</v>
      </c>
      <c r="I7" s="180">
        <f t="shared" ref="I7:I20" si="9">Q7+Y7</f>
        <v>184</v>
      </c>
      <c r="J7" s="31">
        <v>798</v>
      </c>
      <c r="K7" s="20">
        <v>205</v>
      </c>
      <c r="L7" s="20">
        <v>160</v>
      </c>
      <c r="M7" s="20">
        <v>18</v>
      </c>
      <c r="N7" s="20">
        <v>32</v>
      </c>
      <c r="O7" s="20">
        <v>3</v>
      </c>
      <c r="P7" s="20">
        <v>606</v>
      </c>
      <c r="Q7" s="21">
        <v>184</v>
      </c>
      <c r="R7" s="158">
        <f t="shared" ref="R7:R20" si="10">Z7+AH7+AP7+BF7</f>
        <v>0</v>
      </c>
      <c r="S7" s="154">
        <f t="shared" ref="S7:S20" si="11">AA7+AI7+AQ7+BG7</f>
        <v>0</v>
      </c>
      <c r="T7" s="154">
        <f t="shared" ref="T7:T20" si="12">AB7+AJ7+AR7+BH7</f>
        <v>0</v>
      </c>
      <c r="U7" s="154">
        <f t="shared" ref="U7:U20" si="13">AC7+AK7+AS7+BI7</f>
        <v>0</v>
      </c>
      <c r="V7" s="154">
        <f t="shared" ref="V7:V20" si="14">AD7+AL7+AT7+BJ7</f>
        <v>0</v>
      </c>
      <c r="W7" s="154">
        <f t="shared" ref="W7:W20" si="15">AE7+AM7+AU7+BK7</f>
        <v>0</v>
      </c>
      <c r="X7" s="154">
        <f t="shared" ref="X7:X20" si="16">AF7+AN7+AV7+BL7</f>
        <v>0</v>
      </c>
      <c r="Y7" s="180">
        <f t="shared" ref="Y7:Y20" si="17">AG7+AO7+AW7+BM7</f>
        <v>0</v>
      </c>
      <c r="Z7" s="31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>
        <v>0</v>
      </c>
      <c r="AH7" s="31">
        <v>0</v>
      </c>
      <c r="AI7" s="20">
        <v>0</v>
      </c>
      <c r="AJ7" s="20">
        <v>0</v>
      </c>
      <c r="AK7" s="20">
        <v>0</v>
      </c>
      <c r="AL7" s="20">
        <v>0</v>
      </c>
      <c r="AM7" s="20">
        <v>0</v>
      </c>
      <c r="AN7" s="20">
        <v>0</v>
      </c>
      <c r="AO7" s="20">
        <v>0</v>
      </c>
      <c r="AP7" s="31">
        <v>0</v>
      </c>
      <c r="AQ7" s="20">
        <v>0</v>
      </c>
      <c r="AR7" s="20">
        <v>0</v>
      </c>
      <c r="AS7" s="20">
        <v>0</v>
      </c>
      <c r="AT7" s="20">
        <v>0</v>
      </c>
      <c r="AU7" s="20">
        <v>0</v>
      </c>
      <c r="AV7" s="20">
        <v>0</v>
      </c>
      <c r="AW7" s="37">
        <v>0</v>
      </c>
      <c r="AX7" s="30" t="s">
        <v>89</v>
      </c>
      <c r="AY7" s="20" t="s">
        <v>90</v>
      </c>
      <c r="AZ7" s="20" t="s">
        <v>90</v>
      </c>
      <c r="BA7" s="20" t="s">
        <v>90</v>
      </c>
      <c r="BB7" s="20" t="s">
        <v>90</v>
      </c>
      <c r="BC7" s="20" t="s">
        <v>90</v>
      </c>
      <c r="BD7" s="20" t="s">
        <v>90</v>
      </c>
      <c r="BE7" s="20" t="s">
        <v>90</v>
      </c>
      <c r="BF7" s="31">
        <v>0</v>
      </c>
      <c r="BG7" s="20">
        <v>0</v>
      </c>
      <c r="BH7" s="20">
        <v>0</v>
      </c>
      <c r="BI7" s="20">
        <v>0</v>
      </c>
      <c r="BJ7" s="20">
        <v>0</v>
      </c>
      <c r="BK7" s="20">
        <v>0</v>
      </c>
      <c r="BL7" s="20">
        <v>0</v>
      </c>
      <c r="BM7" s="21">
        <v>0</v>
      </c>
    </row>
    <row r="8" spans="1:65" s="18" customFormat="1" x14ac:dyDescent="0.3">
      <c r="A8" s="24">
        <v>1967</v>
      </c>
      <c r="B8" s="158">
        <f t="shared" si="2"/>
        <v>775</v>
      </c>
      <c r="C8" s="154">
        <f t="shared" si="3"/>
        <v>241</v>
      </c>
      <c r="D8" s="154">
        <f t="shared" si="4"/>
        <v>170</v>
      </c>
      <c r="E8" s="154">
        <f t="shared" si="5"/>
        <v>17</v>
      </c>
      <c r="F8" s="154">
        <f t="shared" si="6"/>
        <v>33</v>
      </c>
      <c r="G8" s="154">
        <f t="shared" si="7"/>
        <v>5</v>
      </c>
      <c r="H8" s="154">
        <f t="shared" si="8"/>
        <v>572</v>
      </c>
      <c r="I8" s="180">
        <f t="shared" si="9"/>
        <v>219</v>
      </c>
      <c r="J8" s="31">
        <v>775</v>
      </c>
      <c r="K8" s="20">
        <v>241</v>
      </c>
      <c r="L8" s="20">
        <v>170</v>
      </c>
      <c r="M8" s="20">
        <v>17</v>
      </c>
      <c r="N8" s="20">
        <v>33</v>
      </c>
      <c r="O8" s="20">
        <v>5</v>
      </c>
      <c r="P8" s="20">
        <v>572</v>
      </c>
      <c r="Q8" s="21">
        <v>219</v>
      </c>
      <c r="R8" s="158">
        <f t="shared" si="10"/>
        <v>0</v>
      </c>
      <c r="S8" s="154">
        <f t="shared" si="11"/>
        <v>0</v>
      </c>
      <c r="T8" s="154">
        <f t="shared" si="12"/>
        <v>0</v>
      </c>
      <c r="U8" s="154">
        <f t="shared" si="13"/>
        <v>0</v>
      </c>
      <c r="V8" s="154">
        <f t="shared" si="14"/>
        <v>0</v>
      </c>
      <c r="W8" s="154">
        <f t="shared" si="15"/>
        <v>0</v>
      </c>
      <c r="X8" s="154">
        <f t="shared" si="16"/>
        <v>0</v>
      </c>
      <c r="Y8" s="180">
        <f t="shared" si="17"/>
        <v>0</v>
      </c>
      <c r="Z8" s="31">
        <v>0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0</v>
      </c>
      <c r="AG8" s="20">
        <v>0</v>
      </c>
      <c r="AH8" s="31">
        <v>0</v>
      </c>
      <c r="AI8" s="20">
        <v>0</v>
      </c>
      <c r="AJ8" s="20">
        <v>0</v>
      </c>
      <c r="AK8" s="20">
        <v>0</v>
      </c>
      <c r="AL8" s="20">
        <v>0</v>
      </c>
      <c r="AM8" s="20">
        <v>0</v>
      </c>
      <c r="AN8" s="20">
        <v>0</v>
      </c>
      <c r="AO8" s="20">
        <v>0</v>
      </c>
      <c r="AP8" s="31">
        <v>0</v>
      </c>
      <c r="AQ8" s="20">
        <v>0</v>
      </c>
      <c r="AR8" s="20">
        <v>0</v>
      </c>
      <c r="AS8" s="20">
        <v>0</v>
      </c>
      <c r="AT8" s="20">
        <v>0</v>
      </c>
      <c r="AU8" s="20">
        <v>0</v>
      </c>
      <c r="AV8" s="20">
        <v>0</v>
      </c>
      <c r="AW8" s="37">
        <v>0</v>
      </c>
      <c r="AX8" s="30" t="s">
        <v>89</v>
      </c>
      <c r="AY8" s="20" t="s">
        <v>90</v>
      </c>
      <c r="AZ8" s="20" t="s">
        <v>90</v>
      </c>
      <c r="BA8" s="20" t="s">
        <v>90</v>
      </c>
      <c r="BB8" s="20" t="s">
        <v>90</v>
      </c>
      <c r="BC8" s="20" t="s">
        <v>90</v>
      </c>
      <c r="BD8" s="20" t="s">
        <v>90</v>
      </c>
      <c r="BE8" s="20" t="s">
        <v>90</v>
      </c>
      <c r="BF8" s="31">
        <v>0</v>
      </c>
      <c r="BG8" s="20">
        <v>0</v>
      </c>
      <c r="BH8" s="20">
        <v>0</v>
      </c>
      <c r="BI8" s="20">
        <v>0</v>
      </c>
      <c r="BJ8" s="20">
        <v>0</v>
      </c>
      <c r="BK8" s="20">
        <v>0</v>
      </c>
      <c r="BL8" s="20">
        <v>0</v>
      </c>
      <c r="BM8" s="21">
        <v>0</v>
      </c>
    </row>
    <row r="9" spans="1:65" s="18" customFormat="1" x14ac:dyDescent="0.3">
      <c r="A9" s="24">
        <v>1968</v>
      </c>
      <c r="B9" s="158">
        <f t="shared" si="2"/>
        <v>863</v>
      </c>
      <c r="C9" s="154">
        <f t="shared" si="3"/>
        <v>236</v>
      </c>
      <c r="D9" s="154">
        <f t="shared" si="4"/>
        <v>203</v>
      </c>
      <c r="E9" s="154">
        <f t="shared" si="5"/>
        <v>20</v>
      </c>
      <c r="F9" s="154">
        <f t="shared" si="6"/>
        <v>9</v>
      </c>
      <c r="G9" s="154">
        <f t="shared" si="7"/>
        <v>1</v>
      </c>
      <c r="H9" s="154">
        <f t="shared" si="8"/>
        <v>651</v>
      </c>
      <c r="I9" s="180">
        <f t="shared" si="9"/>
        <v>215</v>
      </c>
      <c r="J9" s="31">
        <v>810</v>
      </c>
      <c r="K9" s="20">
        <v>236</v>
      </c>
      <c r="L9" s="20">
        <v>191</v>
      </c>
      <c r="M9" s="20">
        <v>20</v>
      </c>
      <c r="N9" s="20">
        <v>9</v>
      </c>
      <c r="O9" s="20">
        <v>1</v>
      </c>
      <c r="P9" s="20">
        <v>610</v>
      </c>
      <c r="Q9" s="21">
        <v>215</v>
      </c>
      <c r="R9" s="158">
        <f t="shared" si="10"/>
        <v>53</v>
      </c>
      <c r="S9" s="154">
        <f t="shared" si="11"/>
        <v>0</v>
      </c>
      <c r="T9" s="154">
        <f t="shared" si="12"/>
        <v>12</v>
      </c>
      <c r="U9" s="154">
        <f t="shared" si="13"/>
        <v>0</v>
      </c>
      <c r="V9" s="154">
        <f t="shared" si="14"/>
        <v>0</v>
      </c>
      <c r="W9" s="154">
        <f t="shared" si="15"/>
        <v>0</v>
      </c>
      <c r="X9" s="154">
        <f t="shared" si="16"/>
        <v>41</v>
      </c>
      <c r="Y9" s="180">
        <f t="shared" si="17"/>
        <v>0</v>
      </c>
      <c r="Z9" s="31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H9" s="31">
        <v>0</v>
      </c>
      <c r="AI9" s="20">
        <v>0</v>
      </c>
      <c r="AJ9" s="20">
        <v>0</v>
      </c>
      <c r="AK9" s="20">
        <v>0</v>
      </c>
      <c r="AL9" s="20">
        <v>0</v>
      </c>
      <c r="AM9" s="20">
        <v>0</v>
      </c>
      <c r="AN9" s="20">
        <v>0</v>
      </c>
      <c r="AO9" s="20">
        <v>0</v>
      </c>
      <c r="AP9" s="31">
        <v>53</v>
      </c>
      <c r="AQ9" s="20">
        <v>0</v>
      </c>
      <c r="AR9" s="20">
        <v>12</v>
      </c>
      <c r="AS9" s="20">
        <v>0</v>
      </c>
      <c r="AT9" s="20">
        <v>0</v>
      </c>
      <c r="AU9" s="20">
        <v>0</v>
      </c>
      <c r="AV9" s="20">
        <v>41</v>
      </c>
      <c r="AW9" s="37">
        <v>0</v>
      </c>
      <c r="AX9" s="30" t="s">
        <v>89</v>
      </c>
      <c r="AY9" s="20" t="s">
        <v>90</v>
      </c>
      <c r="AZ9" s="20" t="s">
        <v>90</v>
      </c>
      <c r="BA9" s="20" t="s">
        <v>90</v>
      </c>
      <c r="BB9" s="20" t="s">
        <v>90</v>
      </c>
      <c r="BC9" s="20" t="s">
        <v>90</v>
      </c>
      <c r="BD9" s="20" t="s">
        <v>90</v>
      </c>
      <c r="BE9" s="20" t="s">
        <v>90</v>
      </c>
      <c r="BF9" s="31">
        <v>0</v>
      </c>
      <c r="BG9" s="20">
        <v>0</v>
      </c>
      <c r="BH9" s="20">
        <v>0</v>
      </c>
      <c r="BI9" s="20">
        <v>0</v>
      </c>
      <c r="BJ9" s="20">
        <v>0</v>
      </c>
      <c r="BK9" s="20">
        <v>0</v>
      </c>
      <c r="BL9" s="20">
        <v>0</v>
      </c>
      <c r="BM9" s="21">
        <v>0</v>
      </c>
    </row>
    <row r="10" spans="1:65" s="18" customFormat="1" x14ac:dyDescent="0.3">
      <c r="A10" s="24">
        <v>1969</v>
      </c>
      <c r="B10" s="158">
        <f t="shared" si="2"/>
        <v>1052</v>
      </c>
      <c r="C10" s="154">
        <f t="shared" si="3"/>
        <v>247</v>
      </c>
      <c r="D10" s="154">
        <f t="shared" si="4"/>
        <v>224</v>
      </c>
      <c r="E10" s="154">
        <f t="shared" si="5"/>
        <v>20</v>
      </c>
      <c r="F10" s="154">
        <f t="shared" si="6"/>
        <v>8</v>
      </c>
      <c r="G10" s="154">
        <f t="shared" si="7"/>
        <v>1</v>
      </c>
      <c r="H10" s="154">
        <f t="shared" si="8"/>
        <v>820</v>
      </c>
      <c r="I10" s="180">
        <f t="shared" si="9"/>
        <v>226</v>
      </c>
      <c r="J10" s="31">
        <v>972</v>
      </c>
      <c r="K10" s="20">
        <v>247</v>
      </c>
      <c r="L10" s="20">
        <v>202</v>
      </c>
      <c r="M10" s="20">
        <v>20</v>
      </c>
      <c r="N10" s="20">
        <v>8</v>
      </c>
      <c r="O10" s="20">
        <v>1</v>
      </c>
      <c r="P10" s="20">
        <v>762</v>
      </c>
      <c r="Q10" s="21">
        <v>226</v>
      </c>
      <c r="R10" s="158">
        <f t="shared" si="10"/>
        <v>80</v>
      </c>
      <c r="S10" s="154">
        <f t="shared" si="11"/>
        <v>0</v>
      </c>
      <c r="T10" s="154">
        <f t="shared" si="12"/>
        <v>22</v>
      </c>
      <c r="U10" s="154">
        <f t="shared" si="13"/>
        <v>0</v>
      </c>
      <c r="V10" s="154">
        <f t="shared" si="14"/>
        <v>0</v>
      </c>
      <c r="W10" s="154">
        <f t="shared" si="15"/>
        <v>0</v>
      </c>
      <c r="X10" s="154">
        <f t="shared" si="16"/>
        <v>58</v>
      </c>
      <c r="Y10" s="180">
        <f t="shared" si="17"/>
        <v>0</v>
      </c>
      <c r="Z10" s="31">
        <v>0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31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0</v>
      </c>
      <c r="AP10" s="31">
        <v>80</v>
      </c>
      <c r="AQ10" s="20">
        <v>0</v>
      </c>
      <c r="AR10" s="20">
        <v>22</v>
      </c>
      <c r="AS10" s="20">
        <v>0</v>
      </c>
      <c r="AT10" s="20">
        <v>0</v>
      </c>
      <c r="AU10" s="20">
        <v>0</v>
      </c>
      <c r="AV10" s="20">
        <v>58</v>
      </c>
      <c r="AW10" s="37">
        <v>0</v>
      </c>
      <c r="AX10" s="30" t="s">
        <v>89</v>
      </c>
      <c r="AY10" s="20" t="s">
        <v>90</v>
      </c>
      <c r="AZ10" s="20" t="s">
        <v>90</v>
      </c>
      <c r="BA10" s="20" t="s">
        <v>90</v>
      </c>
      <c r="BB10" s="20" t="s">
        <v>90</v>
      </c>
      <c r="BC10" s="20" t="s">
        <v>90</v>
      </c>
      <c r="BD10" s="20" t="s">
        <v>90</v>
      </c>
      <c r="BE10" s="20" t="s">
        <v>90</v>
      </c>
      <c r="BF10" s="31">
        <v>0</v>
      </c>
      <c r="BG10" s="20">
        <v>0</v>
      </c>
      <c r="BH10" s="20">
        <v>0</v>
      </c>
      <c r="BI10" s="20">
        <v>0</v>
      </c>
      <c r="BJ10" s="20">
        <v>0</v>
      </c>
      <c r="BK10" s="20">
        <v>0</v>
      </c>
      <c r="BL10" s="20">
        <v>0</v>
      </c>
      <c r="BM10" s="21">
        <v>0</v>
      </c>
    </row>
    <row r="11" spans="1:65" s="18" customFormat="1" ht="17.25" thickBot="1" x14ac:dyDescent="0.35">
      <c r="A11" s="410">
        <v>1970</v>
      </c>
      <c r="B11" s="168">
        <f t="shared" si="2"/>
        <v>1253</v>
      </c>
      <c r="C11" s="155">
        <f t="shared" si="3"/>
        <v>358</v>
      </c>
      <c r="D11" s="155">
        <f t="shared" si="4"/>
        <v>230</v>
      </c>
      <c r="E11" s="155">
        <f t="shared" si="5"/>
        <v>24</v>
      </c>
      <c r="F11" s="155">
        <f t="shared" si="6"/>
        <v>9</v>
      </c>
      <c r="G11" s="155">
        <f t="shared" si="7"/>
        <v>0</v>
      </c>
      <c r="H11" s="155">
        <f t="shared" si="8"/>
        <v>1014</v>
      </c>
      <c r="I11" s="411">
        <f t="shared" si="9"/>
        <v>334</v>
      </c>
      <c r="J11" s="170">
        <v>1188</v>
      </c>
      <c r="K11" s="111">
        <v>358</v>
      </c>
      <c r="L11" s="111">
        <v>218</v>
      </c>
      <c r="M11" s="111">
        <v>24</v>
      </c>
      <c r="N11" s="111">
        <v>9</v>
      </c>
      <c r="O11" s="111">
        <v>0</v>
      </c>
      <c r="P11" s="111">
        <v>961</v>
      </c>
      <c r="Q11" s="150">
        <v>334</v>
      </c>
      <c r="R11" s="168">
        <f t="shared" si="10"/>
        <v>65</v>
      </c>
      <c r="S11" s="155">
        <f t="shared" si="11"/>
        <v>0</v>
      </c>
      <c r="T11" s="155">
        <f t="shared" si="12"/>
        <v>12</v>
      </c>
      <c r="U11" s="155">
        <f t="shared" si="13"/>
        <v>0</v>
      </c>
      <c r="V11" s="155">
        <f t="shared" si="14"/>
        <v>0</v>
      </c>
      <c r="W11" s="155">
        <f t="shared" si="15"/>
        <v>0</v>
      </c>
      <c r="X11" s="155">
        <f t="shared" si="16"/>
        <v>53</v>
      </c>
      <c r="Y11" s="411">
        <f t="shared" si="17"/>
        <v>0</v>
      </c>
      <c r="Z11" s="170">
        <v>0</v>
      </c>
      <c r="AA11" s="111">
        <v>0</v>
      </c>
      <c r="AB11" s="111">
        <v>0</v>
      </c>
      <c r="AC11" s="111">
        <v>0</v>
      </c>
      <c r="AD11" s="111">
        <v>0</v>
      </c>
      <c r="AE11" s="111">
        <v>0</v>
      </c>
      <c r="AF11" s="111">
        <v>0</v>
      </c>
      <c r="AG11" s="111">
        <v>0</v>
      </c>
      <c r="AH11" s="170">
        <v>0</v>
      </c>
      <c r="AI11" s="111">
        <v>0</v>
      </c>
      <c r="AJ11" s="111">
        <v>0</v>
      </c>
      <c r="AK11" s="111">
        <v>0</v>
      </c>
      <c r="AL11" s="111">
        <v>0</v>
      </c>
      <c r="AM11" s="111">
        <v>0</v>
      </c>
      <c r="AN11" s="111">
        <v>0</v>
      </c>
      <c r="AO11" s="111">
        <v>0</v>
      </c>
      <c r="AP11" s="170">
        <v>65</v>
      </c>
      <c r="AQ11" s="111">
        <v>0</v>
      </c>
      <c r="AR11" s="111">
        <v>12</v>
      </c>
      <c r="AS11" s="111">
        <v>0</v>
      </c>
      <c r="AT11" s="111">
        <v>0</v>
      </c>
      <c r="AU11" s="111">
        <v>0</v>
      </c>
      <c r="AV11" s="111">
        <v>53</v>
      </c>
      <c r="AW11" s="169">
        <v>0</v>
      </c>
      <c r="AX11" s="112" t="s">
        <v>89</v>
      </c>
      <c r="AY11" s="111" t="s">
        <v>90</v>
      </c>
      <c r="AZ11" s="111" t="s">
        <v>90</v>
      </c>
      <c r="BA11" s="111" t="s">
        <v>90</v>
      </c>
      <c r="BB11" s="111" t="s">
        <v>90</v>
      </c>
      <c r="BC11" s="111" t="s">
        <v>90</v>
      </c>
      <c r="BD11" s="111" t="s">
        <v>90</v>
      </c>
      <c r="BE11" s="111" t="s">
        <v>90</v>
      </c>
      <c r="BF11" s="170">
        <v>0</v>
      </c>
      <c r="BG11" s="111">
        <v>0</v>
      </c>
      <c r="BH11" s="111">
        <v>0</v>
      </c>
      <c r="BI11" s="111">
        <v>0</v>
      </c>
      <c r="BJ11" s="111">
        <v>0</v>
      </c>
      <c r="BK11" s="111">
        <v>0</v>
      </c>
      <c r="BL11" s="111">
        <v>0</v>
      </c>
      <c r="BM11" s="150">
        <v>0</v>
      </c>
    </row>
    <row r="12" spans="1:65" s="18" customFormat="1" x14ac:dyDescent="0.3">
      <c r="A12" s="24">
        <v>1971</v>
      </c>
      <c r="B12" s="165">
        <f t="shared" si="2"/>
        <v>1157</v>
      </c>
      <c r="C12" s="156">
        <f t="shared" si="3"/>
        <v>369</v>
      </c>
      <c r="D12" s="156">
        <f t="shared" si="4"/>
        <v>235</v>
      </c>
      <c r="E12" s="156">
        <f t="shared" si="5"/>
        <v>24</v>
      </c>
      <c r="F12" s="156">
        <f t="shared" si="6"/>
        <v>9</v>
      </c>
      <c r="G12" s="156">
        <f t="shared" si="7"/>
        <v>0</v>
      </c>
      <c r="H12" s="156">
        <f t="shared" si="8"/>
        <v>913</v>
      </c>
      <c r="I12" s="409">
        <f t="shared" si="9"/>
        <v>345</v>
      </c>
      <c r="J12" s="167">
        <v>1057</v>
      </c>
      <c r="K12" s="77">
        <v>366</v>
      </c>
      <c r="L12" s="77">
        <v>219</v>
      </c>
      <c r="M12" s="77">
        <v>24</v>
      </c>
      <c r="N12" s="77">
        <v>9</v>
      </c>
      <c r="O12" s="77">
        <v>0</v>
      </c>
      <c r="P12" s="77">
        <v>829</v>
      </c>
      <c r="Q12" s="149">
        <v>342</v>
      </c>
      <c r="R12" s="165">
        <f t="shared" si="10"/>
        <v>100</v>
      </c>
      <c r="S12" s="156">
        <f t="shared" si="11"/>
        <v>3</v>
      </c>
      <c r="T12" s="156">
        <f t="shared" si="12"/>
        <v>16</v>
      </c>
      <c r="U12" s="156">
        <f t="shared" si="13"/>
        <v>0</v>
      </c>
      <c r="V12" s="156">
        <f t="shared" si="14"/>
        <v>0</v>
      </c>
      <c r="W12" s="156">
        <f t="shared" si="15"/>
        <v>0</v>
      </c>
      <c r="X12" s="156">
        <f t="shared" si="16"/>
        <v>84</v>
      </c>
      <c r="Y12" s="409">
        <f t="shared" si="17"/>
        <v>3</v>
      </c>
      <c r="Z12" s="16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H12" s="167">
        <v>0</v>
      </c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77">
        <v>0</v>
      </c>
      <c r="AP12" s="167">
        <v>100</v>
      </c>
      <c r="AQ12" s="77">
        <v>3</v>
      </c>
      <c r="AR12" s="77">
        <v>16</v>
      </c>
      <c r="AS12" s="77">
        <v>0</v>
      </c>
      <c r="AT12" s="77">
        <v>0</v>
      </c>
      <c r="AU12" s="77">
        <v>0</v>
      </c>
      <c r="AV12" s="77">
        <v>84</v>
      </c>
      <c r="AW12" s="166">
        <v>3</v>
      </c>
      <c r="AX12" s="172" t="s">
        <v>89</v>
      </c>
      <c r="AY12" s="77" t="s">
        <v>90</v>
      </c>
      <c r="AZ12" s="77" t="s">
        <v>90</v>
      </c>
      <c r="BA12" s="77" t="s">
        <v>90</v>
      </c>
      <c r="BB12" s="77" t="s">
        <v>90</v>
      </c>
      <c r="BC12" s="77" t="s">
        <v>90</v>
      </c>
      <c r="BD12" s="77" t="s">
        <v>90</v>
      </c>
      <c r="BE12" s="77" t="s">
        <v>90</v>
      </c>
      <c r="BF12" s="167">
        <v>0</v>
      </c>
      <c r="BG12" s="77">
        <v>0</v>
      </c>
      <c r="BH12" s="77">
        <v>0</v>
      </c>
      <c r="BI12" s="77">
        <v>0</v>
      </c>
      <c r="BJ12" s="77">
        <v>0</v>
      </c>
      <c r="BK12" s="77">
        <v>0</v>
      </c>
      <c r="BL12" s="77">
        <v>0</v>
      </c>
      <c r="BM12" s="149">
        <v>0</v>
      </c>
    </row>
    <row r="13" spans="1:65" s="18" customFormat="1" x14ac:dyDescent="0.3">
      <c r="A13" s="24">
        <v>1972</v>
      </c>
      <c r="B13" s="158">
        <f t="shared" si="2"/>
        <v>1556</v>
      </c>
      <c r="C13" s="154">
        <f t="shared" si="3"/>
        <v>452</v>
      </c>
      <c r="D13" s="154">
        <f t="shared" si="4"/>
        <v>325</v>
      </c>
      <c r="E13" s="154">
        <f t="shared" si="5"/>
        <v>34</v>
      </c>
      <c r="F13" s="154">
        <f t="shared" si="6"/>
        <v>6</v>
      </c>
      <c r="G13" s="154">
        <f t="shared" si="7"/>
        <v>0</v>
      </c>
      <c r="H13" s="154">
        <f t="shared" si="8"/>
        <v>1225</v>
      </c>
      <c r="I13" s="180">
        <f t="shared" si="9"/>
        <v>418</v>
      </c>
      <c r="J13" s="31">
        <v>1460</v>
      </c>
      <c r="K13" s="20">
        <v>450</v>
      </c>
      <c r="L13" s="20">
        <v>311</v>
      </c>
      <c r="M13" s="20">
        <v>34</v>
      </c>
      <c r="N13" s="20">
        <v>6</v>
      </c>
      <c r="O13" s="20">
        <v>0</v>
      </c>
      <c r="P13" s="20">
        <v>1143</v>
      </c>
      <c r="Q13" s="21">
        <v>416</v>
      </c>
      <c r="R13" s="158">
        <f t="shared" si="10"/>
        <v>96</v>
      </c>
      <c r="S13" s="154">
        <f t="shared" si="11"/>
        <v>2</v>
      </c>
      <c r="T13" s="154">
        <f t="shared" si="12"/>
        <v>14</v>
      </c>
      <c r="U13" s="154">
        <f t="shared" si="13"/>
        <v>0</v>
      </c>
      <c r="V13" s="154">
        <f t="shared" si="14"/>
        <v>0</v>
      </c>
      <c r="W13" s="154">
        <f t="shared" si="15"/>
        <v>0</v>
      </c>
      <c r="X13" s="154">
        <f t="shared" si="16"/>
        <v>82</v>
      </c>
      <c r="Y13" s="180">
        <f t="shared" si="17"/>
        <v>2</v>
      </c>
      <c r="Z13" s="31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>
        <v>0</v>
      </c>
      <c r="AH13" s="31">
        <v>0</v>
      </c>
      <c r="AI13" s="20">
        <v>0</v>
      </c>
      <c r="AJ13" s="20">
        <v>0</v>
      </c>
      <c r="AK13" s="20">
        <v>0</v>
      </c>
      <c r="AL13" s="20">
        <v>0</v>
      </c>
      <c r="AM13" s="20">
        <v>0</v>
      </c>
      <c r="AN13" s="20">
        <v>0</v>
      </c>
      <c r="AO13" s="20">
        <v>0</v>
      </c>
      <c r="AP13" s="31">
        <v>96</v>
      </c>
      <c r="AQ13" s="20">
        <v>2</v>
      </c>
      <c r="AR13" s="20">
        <v>14</v>
      </c>
      <c r="AS13" s="20">
        <v>0</v>
      </c>
      <c r="AT13" s="20">
        <v>0</v>
      </c>
      <c r="AU13" s="20">
        <v>0</v>
      </c>
      <c r="AV13" s="20">
        <v>82</v>
      </c>
      <c r="AW13" s="37">
        <v>2</v>
      </c>
      <c r="AX13" s="30" t="s">
        <v>89</v>
      </c>
      <c r="AY13" s="20" t="s">
        <v>90</v>
      </c>
      <c r="AZ13" s="20" t="s">
        <v>90</v>
      </c>
      <c r="BA13" s="20" t="s">
        <v>90</v>
      </c>
      <c r="BB13" s="20" t="s">
        <v>90</v>
      </c>
      <c r="BC13" s="20" t="s">
        <v>90</v>
      </c>
      <c r="BD13" s="20" t="s">
        <v>90</v>
      </c>
      <c r="BE13" s="20" t="s">
        <v>90</v>
      </c>
      <c r="BF13" s="31">
        <v>0</v>
      </c>
      <c r="BG13" s="20">
        <v>0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1">
        <v>0</v>
      </c>
    </row>
    <row r="14" spans="1:65" s="18" customFormat="1" x14ac:dyDescent="0.3">
      <c r="A14" s="24">
        <v>1973</v>
      </c>
      <c r="B14" s="158">
        <f t="shared" si="2"/>
        <v>1549</v>
      </c>
      <c r="C14" s="154">
        <f t="shared" si="3"/>
        <v>544</v>
      </c>
      <c r="D14" s="154">
        <f t="shared" si="4"/>
        <v>370</v>
      </c>
      <c r="E14" s="154">
        <f t="shared" si="5"/>
        <v>51</v>
      </c>
      <c r="F14" s="154">
        <f t="shared" si="6"/>
        <v>6</v>
      </c>
      <c r="G14" s="154">
        <f t="shared" si="7"/>
        <v>0</v>
      </c>
      <c r="H14" s="154">
        <f t="shared" si="8"/>
        <v>1173</v>
      </c>
      <c r="I14" s="180">
        <f t="shared" si="9"/>
        <v>493</v>
      </c>
      <c r="J14" s="31">
        <v>1455</v>
      </c>
      <c r="K14" s="20">
        <v>542</v>
      </c>
      <c r="L14" s="20">
        <v>353</v>
      </c>
      <c r="M14" s="20">
        <v>51</v>
      </c>
      <c r="N14" s="20">
        <v>6</v>
      </c>
      <c r="O14" s="20">
        <v>0</v>
      </c>
      <c r="P14" s="20">
        <v>1096</v>
      </c>
      <c r="Q14" s="21">
        <v>491</v>
      </c>
      <c r="R14" s="158">
        <f t="shared" si="10"/>
        <v>94</v>
      </c>
      <c r="S14" s="154">
        <f t="shared" si="11"/>
        <v>2</v>
      </c>
      <c r="T14" s="154">
        <f t="shared" si="12"/>
        <v>17</v>
      </c>
      <c r="U14" s="154">
        <f t="shared" si="13"/>
        <v>0</v>
      </c>
      <c r="V14" s="154">
        <f t="shared" si="14"/>
        <v>0</v>
      </c>
      <c r="W14" s="154">
        <f t="shared" si="15"/>
        <v>0</v>
      </c>
      <c r="X14" s="154">
        <f t="shared" si="16"/>
        <v>77</v>
      </c>
      <c r="Y14" s="180">
        <f t="shared" si="17"/>
        <v>2</v>
      </c>
      <c r="Z14" s="31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  <c r="AG14" s="20">
        <v>0</v>
      </c>
      <c r="AH14" s="31">
        <v>0</v>
      </c>
      <c r="AI14" s="20">
        <v>0</v>
      </c>
      <c r="AJ14" s="20">
        <v>0</v>
      </c>
      <c r="AK14" s="20">
        <v>0</v>
      </c>
      <c r="AL14" s="20">
        <v>0</v>
      </c>
      <c r="AM14" s="20">
        <v>0</v>
      </c>
      <c r="AN14" s="20">
        <v>0</v>
      </c>
      <c r="AO14" s="20">
        <v>0</v>
      </c>
      <c r="AP14" s="31">
        <v>94</v>
      </c>
      <c r="AQ14" s="20">
        <v>2</v>
      </c>
      <c r="AR14" s="20">
        <v>17</v>
      </c>
      <c r="AS14" s="20">
        <v>0</v>
      </c>
      <c r="AT14" s="20">
        <v>0</v>
      </c>
      <c r="AU14" s="20">
        <v>0</v>
      </c>
      <c r="AV14" s="20">
        <v>77</v>
      </c>
      <c r="AW14" s="37">
        <v>2</v>
      </c>
      <c r="AX14" s="30" t="s">
        <v>89</v>
      </c>
      <c r="AY14" s="20" t="s">
        <v>90</v>
      </c>
      <c r="AZ14" s="20" t="s">
        <v>90</v>
      </c>
      <c r="BA14" s="20" t="s">
        <v>90</v>
      </c>
      <c r="BB14" s="20" t="s">
        <v>90</v>
      </c>
      <c r="BC14" s="20" t="s">
        <v>90</v>
      </c>
      <c r="BD14" s="20" t="s">
        <v>90</v>
      </c>
      <c r="BE14" s="20" t="s">
        <v>90</v>
      </c>
      <c r="BF14" s="31">
        <v>0</v>
      </c>
      <c r="BG14" s="20">
        <v>0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1">
        <v>0</v>
      </c>
    </row>
    <row r="15" spans="1:65" s="18" customFormat="1" x14ac:dyDescent="0.3">
      <c r="A15" s="24">
        <v>1974</v>
      </c>
      <c r="B15" s="158">
        <f t="shared" si="2"/>
        <v>1512</v>
      </c>
      <c r="C15" s="154">
        <f t="shared" si="3"/>
        <v>606</v>
      </c>
      <c r="D15" s="154">
        <f t="shared" si="4"/>
        <v>352</v>
      </c>
      <c r="E15" s="154">
        <f t="shared" si="5"/>
        <v>52</v>
      </c>
      <c r="F15" s="154">
        <f t="shared" si="6"/>
        <v>4</v>
      </c>
      <c r="G15" s="154">
        <f t="shared" si="7"/>
        <v>0</v>
      </c>
      <c r="H15" s="154">
        <f t="shared" si="8"/>
        <v>1156</v>
      </c>
      <c r="I15" s="180">
        <f t="shared" si="9"/>
        <v>554</v>
      </c>
      <c r="J15" s="31">
        <v>1426</v>
      </c>
      <c r="K15" s="20">
        <v>604</v>
      </c>
      <c r="L15" s="20">
        <v>335</v>
      </c>
      <c r="M15" s="20">
        <v>52</v>
      </c>
      <c r="N15" s="20">
        <v>4</v>
      </c>
      <c r="O15" s="20">
        <v>0</v>
      </c>
      <c r="P15" s="20">
        <v>1087</v>
      </c>
      <c r="Q15" s="21">
        <v>552</v>
      </c>
      <c r="R15" s="158">
        <f t="shared" si="10"/>
        <v>86</v>
      </c>
      <c r="S15" s="154">
        <f t="shared" si="11"/>
        <v>2</v>
      </c>
      <c r="T15" s="154">
        <f t="shared" si="12"/>
        <v>17</v>
      </c>
      <c r="U15" s="154">
        <f t="shared" si="13"/>
        <v>0</v>
      </c>
      <c r="V15" s="154">
        <f t="shared" si="14"/>
        <v>0</v>
      </c>
      <c r="W15" s="154">
        <f t="shared" si="15"/>
        <v>0</v>
      </c>
      <c r="X15" s="154">
        <f t="shared" si="16"/>
        <v>69</v>
      </c>
      <c r="Y15" s="180">
        <f t="shared" si="17"/>
        <v>2</v>
      </c>
      <c r="Z15" s="31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31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v>0</v>
      </c>
      <c r="AN15" s="20">
        <v>0</v>
      </c>
      <c r="AO15" s="20">
        <v>0</v>
      </c>
      <c r="AP15" s="31">
        <v>86</v>
      </c>
      <c r="AQ15" s="20">
        <v>2</v>
      </c>
      <c r="AR15" s="20">
        <v>17</v>
      </c>
      <c r="AS15" s="20">
        <v>0</v>
      </c>
      <c r="AT15" s="20">
        <v>0</v>
      </c>
      <c r="AU15" s="20">
        <v>0</v>
      </c>
      <c r="AV15" s="20">
        <v>69</v>
      </c>
      <c r="AW15" s="37">
        <v>2</v>
      </c>
      <c r="AX15" s="30" t="s">
        <v>89</v>
      </c>
      <c r="AY15" s="20" t="s">
        <v>90</v>
      </c>
      <c r="AZ15" s="20" t="s">
        <v>90</v>
      </c>
      <c r="BA15" s="20" t="s">
        <v>90</v>
      </c>
      <c r="BB15" s="20" t="s">
        <v>90</v>
      </c>
      <c r="BC15" s="20" t="s">
        <v>90</v>
      </c>
      <c r="BD15" s="20" t="s">
        <v>90</v>
      </c>
      <c r="BE15" s="20" t="s">
        <v>90</v>
      </c>
      <c r="BF15" s="31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1">
        <v>0</v>
      </c>
    </row>
    <row r="16" spans="1:65" s="18" customFormat="1" x14ac:dyDescent="0.3">
      <c r="A16" s="24">
        <v>1975</v>
      </c>
      <c r="B16" s="158">
        <f t="shared" si="2"/>
        <v>1605</v>
      </c>
      <c r="C16" s="154">
        <f t="shared" si="3"/>
        <v>627</v>
      </c>
      <c r="D16" s="154">
        <f t="shared" si="4"/>
        <v>403</v>
      </c>
      <c r="E16" s="154">
        <f t="shared" si="5"/>
        <v>51</v>
      </c>
      <c r="F16" s="154">
        <f t="shared" si="6"/>
        <v>3</v>
      </c>
      <c r="G16" s="154">
        <f t="shared" si="7"/>
        <v>0</v>
      </c>
      <c r="H16" s="154">
        <f t="shared" si="8"/>
        <v>1199</v>
      </c>
      <c r="I16" s="180">
        <f t="shared" si="9"/>
        <v>576</v>
      </c>
      <c r="J16" s="31">
        <v>1505</v>
      </c>
      <c r="K16" s="20">
        <v>621</v>
      </c>
      <c r="L16" s="20">
        <v>372</v>
      </c>
      <c r="M16" s="20">
        <v>50</v>
      </c>
      <c r="N16" s="20">
        <v>3</v>
      </c>
      <c r="O16" s="20">
        <v>0</v>
      </c>
      <c r="P16" s="20">
        <v>1130</v>
      </c>
      <c r="Q16" s="21">
        <v>571</v>
      </c>
      <c r="R16" s="158">
        <f t="shared" si="10"/>
        <v>100</v>
      </c>
      <c r="S16" s="154">
        <f t="shared" si="11"/>
        <v>6</v>
      </c>
      <c r="T16" s="154">
        <f t="shared" si="12"/>
        <v>31</v>
      </c>
      <c r="U16" s="154">
        <f t="shared" si="13"/>
        <v>1</v>
      </c>
      <c r="V16" s="154">
        <f t="shared" si="14"/>
        <v>0</v>
      </c>
      <c r="W16" s="154">
        <f t="shared" si="15"/>
        <v>0</v>
      </c>
      <c r="X16" s="154">
        <f t="shared" si="16"/>
        <v>69</v>
      </c>
      <c r="Y16" s="180">
        <f t="shared" si="17"/>
        <v>5</v>
      </c>
      <c r="Z16" s="31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0</v>
      </c>
      <c r="AH16" s="31">
        <v>0</v>
      </c>
      <c r="AI16" s="20">
        <v>0</v>
      </c>
      <c r="AJ16" s="20">
        <v>0</v>
      </c>
      <c r="AK16" s="20">
        <v>0</v>
      </c>
      <c r="AL16" s="20">
        <v>0</v>
      </c>
      <c r="AM16" s="20">
        <v>0</v>
      </c>
      <c r="AN16" s="20">
        <v>0</v>
      </c>
      <c r="AO16" s="20">
        <v>0</v>
      </c>
      <c r="AP16" s="31">
        <v>100</v>
      </c>
      <c r="AQ16" s="20">
        <v>6</v>
      </c>
      <c r="AR16" s="20">
        <v>31</v>
      </c>
      <c r="AS16" s="20">
        <v>1</v>
      </c>
      <c r="AT16" s="20">
        <v>0</v>
      </c>
      <c r="AU16" s="20">
        <v>0</v>
      </c>
      <c r="AV16" s="20">
        <v>69</v>
      </c>
      <c r="AW16" s="37">
        <v>5</v>
      </c>
      <c r="AX16" s="30" t="s">
        <v>89</v>
      </c>
      <c r="AY16" s="20" t="s">
        <v>90</v>
      </c>
      <c r="AZ16" s="20" t="s">
        <v>90</v>
      </c>
      <c r="BA16" s="20" t="s">
        <v>90</v>
      </c>
      <c r="BB16" s="20" t="s">
        <v>90</v>
      </c>
      <c r="BC16" s="20" t="s">
        <v>90</v>
      </c>
      <c r="BD16" s="20" t="s">
        <v>90</v>
      </c>
      <c r="BE16" s="20" t="s">
        <v>90</v>
      </c>
      <c r="BF16" s="31">
        <v>0</v>
      </c>
      <c r="BG16" s="20"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0</v>
      </c>
      <c r="BM16" s="21">
        <v>0</v>
      </c>
    </row>
    <row r="17" spans="1:65" s="18" customFormat="1" x14ac:dyDescent="0.3">
      <c r="A17" s="24">
        <v>1976</v>
      </c>
      <c r="B17" s="158">
        <f t="shared" si="2"/>
        <v>1756</v>
      </c>
      <c r="C17" s="154">
        <f t="shared" si="3"/>
        <v>639</v>
      </c>
      <c r="D17" s="154">
        <f t="shared" si="4"/>
        <v>344</v>
      </c>
      <c r="E17" s="154">
        <f t="shared" si="5"/>
        <v>30</v>
      </c>
      <c r="F17" s="154">
        <f t="shared" si="6"/>
        <v>0</v>
      </c>
      <c r="G17" s="154">
        <f t="shared" si="7"/>
        <v>0</v>
      </c>
      <c r="H17" s="154">
        <f t="shared" si="8"/>
        <v>1412</v>
      </c>
      <c r="I17" s="180">
        <f t="shared" si="9"/>
        <v>609</v>
      </c>
      <c r="J17" s="31">
        <v>1661</v>
      </c>
      <c r="K17" s="20">
        <v>631</v>
      </c>
      <c r="L17" s="20">
        <v>313</v>
      </c>
      <c r="M17" s="20">
        <v>29</v>
      </c>
      <c r="N17" s="20">
        <v>0</v>
      </c>
      <c r="O17" s="20">
        <v>0</v>
      </c>
      <c r="P17" s="20">
        <v>1348</v>
      </c>
      <c r="Q17" s="21">
        <v>602</v>
      </c>
      <c r="R17" s="158">
        <f t="shared" si="10"/>
        <v>95</v>
      </c>
      <c r="S17" s="154">
        <f t="shared" si="11"/>
        <v>8</v>
      </c>
      <c r="T17" s="154">
        <f t="shared" si="12"/>
        <v>31</v>
      </c>
      <c r="U17" s="154">
        <f t="shared" si="13"/>
        <v>1</v>
      </c>
      <c r="V17" s="154">
        <f t="shared" si="14"/>
        <v>0</v>
      </c>
      <c r="W17" s="154">
        <f t="shared" si="15"/>
        <v>0</v>
      </c>
      <c r="X17" s="154">
        <f t="shared" si="16"/>
        <v>64</v>
      </c>
      <c r="Y17" s="180">
        <f t="shared" si="17"/>
        <v>7</v>
      </c>
      <c r="Z17" s="31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  <c r="AG17" s="20">
        <v>0</v>
      </c>
      <c r="AH17" s="31">
        <v>0</v>
      </c>
      <c r="AI17" s="20">
        <v>0</v>
      </c>
      <c r="AJ17" s="20">
        <v>0</v>
      </c>
      <c r="AK17" s="20">
        <v>0</v>
      </c>
      <c r="AL17" s="20">
        <v>0</v>
      </c>
      <c r="AM17" s="20">
        <v>0</v>
      </c>
      <c r="AN17" s="20">
        <v>0</v>
      </c>
      <c r="AO17" s="20">
        <v>0</v>
      </c>
      <c r="AP17" s="31">
        <v>95</v>
      </c>
      <c r="AQ17" s="20">
        <v>8</v>
      </c>
      <c r="AR17" s="20">
        <v>31</v>
      </c>
      <c r="AS17" s="20">
        <v>1</v>
      </c>
      <c r="AT17" s="20">
        <v>0</v>
      </c>
      <c r="AU17" s="20">
        <v>0</v>
      </c>
      <c r="AV17" s="20">
        <v>64</v>
      </c>
      <c r="AW17" s="37">
        <v>7</v>
      </c>
      <c r="AX17" s="30" t="s">
        <v>89</v>
      </c>
      <c r="AY17" s="20" t="s">
        <v>90</v>
      </c>
      <c r="AZ17" s="20" t="s">
        <v>90</v>
      </c>
      <c r="BA17" s="20" t="s">
        <v>90</v>
      </c>
      <c r="BB17" s="20" t="s">
        <v>90</v>
      </c>
      <c r="BC17" s="20" t="s">
        <v>90</v>
      </c>
      <c r="BD17" s="20" t="s">
        <v>90</v>
      </c>
      <c r="BE17" s="20" t="s">
        <v>90</v>
      </c>
      <c r="BF17" s="31">
        <v>0</v>
      </c>
      <c r="BG17" s="20">
        <v>0</v>
      </c>
      <c r="BH17" s="20">
        <v>0</v>
      </c>
      <c r="BI17" s="20">
        <v>0</v>
      </c>
      <c r="BJ17" s="20">
        <v>0</v>
      </c>
      <c r="BK17" s="20">
        <v>0</v>
      </c>
      <c r="BL17" s="20">
        <v>0</v>
      </c>
      <c r="BM17" s="21">
        <v>0</v>
      </c>
    </row>
    <row r="18" spans="1:65" s="18" customFormat="1" x14ac:dyDescent="0.3">
      <c r="A18" s="24">
        <v>1977</v>
      </c>
      <c r="B18" s="158">
        <f t="shared" si="2"/>
        <v>1940</v>
      </c>
      <c r="C18" s="154">
        <f t="shared" si="3"/>
        <v>709</v>
      </c>
      <c r="D18" s="154">
        <f t="shared" si="4"/>
        <v>371</v>
      </c>
      <c r="E18" s="154">
        <f t="shared" si="5"/>
        <v>35</v>
      </c>
      <c r="F18" s="154">
        <f t="shared" si="6"/>
        <v>2</v>
      </c>
      <c r="G18" s="154">
        <f t="shared" si="7"/>
        <v>0</v>
      </c>
      <c r="H18" s="154">
        <f t="shared" si="8"/>
        <v>1567</v>
      </c>
      <c r="I18" s="180">
        <f t="shared" si="9"/>
        <v>674</v>
      </c>
      <c r="J18" s="31">
        <v>1839</v>
      </c>
      <c r="K18" s="20">
        <v>700</v>
      </c>
      <c r="L18" s="20">
        <v>341</v>
      </c>
      <c r="M18" s="20">
        <v>34</v>
      </c>
      <c r="N18" s="20">
        <v>2</v>
      </c>
      <c r="O18" s="20">
        <v>0</v>
      </c>
      <c r="P18" s="20">
        <v>1496</v>
      </c>
      <c r="Q18" s="21">
        <v>666</v>
      </c>
      <c r="R18" s="158">
        <f t="shared" si="10"/>
        <v>101</v>
      </c>
      <c r="S18" s="154">
        <f t="shared" si="11"/>
        <v>9</v>
      </c>
      <c r="T18" s="154">
        <f t="shared" si="12"/>
        <v>30</v>
      </c>
      <c r="U18" s="154">
        <f t="shared" si="13"/>
        <v>1</v>
      </c>
      <c r="V18" s="154">
        <f t="shared" si="14"/>
        <v>0</v>
      </c>
      <c r="W18" s="154">
        <f t="shared" si="15"/>
        <v>0</v>
      </c>
      <c r="X18" s="154">
        <f t="shared" si="16"/>
        <v>71</v>
      </c>
      <c r="Y18" s="180">
        <f t="shared" si="17"/>
        <v>8</v>
      </c>
      <c r="Z18" s="31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0</v>
      </c>
      <c r="AH18" s="31">
        <v>0</v>
      </c>
      <c r="AI18" s="20">
        <v>0</v>
      </c>
      <c r="AJ18" s="20">
        <v>0</v>
      </c>
      <c r="AK18" s="20">
        <v>0</v>
      </c>
      <c r="AL18" s="20">
        <v>0</v>
      </c>
      <c r="AM18" s="20">
        <v>0</v>
      </c>
      <c r="AN18" s="20">
        <v>0</v>
      </c>
      <c r="AO18" s="20">
        <v>0</v>
      </c>
      <c r="AP18" s="31">
        <v>101</v>
      </c>
      <c r="AQ18" s="20">
        <v>9</v>
      </c>
      <c r="AR18" s="20">
        <v>30</v>
      </c>
      <c r="AS18" s="20">
        <v>1</v>
      </c>
      <c r="AT18" s="20">
        <v>0</v>
      </c>
      <c r="AU18" s="20">
        <v>0</v>
      </c>
      <c r="AV18" s="20">
        <v>71</v>
      </c>
      <c r="AW18" s="37">
        <v>8</v>
      </c>
      <c r="AX18" s="30" t="s">
        <v>89</v>
      </c>
      <c r="AY18" s="20" t="s">
        <v>90</v>
      </c>
      <c r="AZ18" s="20" t="s">
        <v>90</v>
      </c>
      <c r="BA18" s="20" t="s">
        <v>90</v>
      </c>
      <c r="BB18" s="20" t="s">
        <v>90</v>
      </c>
      <c r="BC18" s="20" t="s">
        <v>90</v>
      </c>
      <c r="BD18" s="20" t="s">
        <v>90</v>
      </c>
      <c r="BE18" s="20" t="s">
        <v>90</v>
      </c>
      <c r="BF18" s="31">
        <v>0</v>
      </c>
      <c r="BG18" s="20">
        <v>0</v>
      </c>
      <c r="BH18" s="20">
        <v>0</v>
      </c>
      <c r="BI18" s="20">
        <v>0</v>
      </c>
      <c r="BJ18" s="20">
        <v>0</v>
      </c>
      <c r="BK18" s="20">
        <v>0</v>
      </c>
      <c r="BL18" s="20">
        <v>0</v>
      </c>
      <c r="BM18" s="21">
        <v>0</v>
      </c>
    </row>
    <row r="19" spans="1:65" s="18" customFormat="1" x14ac:dyDescent="0.3">
      <c r="A19" s="24">
        <v>1978</v>
      </c>
      <c r="B19" s="158">
        <f t="shared" si="2"/>
        <v>1969</v>
      </c>
      <c r="C19" s="154">
        <f t="shared" si="3"/>
        <v>773</v>
      </c>
      <c r="D19" s="154">
        <f t="shared" si="4"/>
        <v>401</v>
      </c>
      <c r="E19" s="154">
        <f t="shared" si="5"/>
        <v>47</v>
      </c>
      <c r="F19" s="154">
        <f t="shared" si="6"/>
        <v>3</v>
      </c>
      <c r="G19" s="154">
        <f t="shared" si="7"/>
        <v>0</v>
      </c>
      <c r="H19" s="154">
        <f t="shared" si="8"/>
        <v>1565</v>
      </c>
      <c r="I19" s="180">
        <f t="shared" si="9"/>
        <v>726</v>
      </c>
      <c r="J19" s="31">
        <v>1867</v>
      </c>
      <c r="K19" s="20">
        <v>765</v>
      </c>
      <c r="L19" s="20">
        <v>372</v>
      </c>
      <c r="M19" s="20">
        <v>47</v>
      </c>
      <c r="N19" s="20">
        <v>3</v>
      </c>
      <c r="O19" s="20">
        <v>0</v>
      </c>
      <c r="P19" s="20">
        <v>1492</v>
      </c>
      <c r="Q19" s="21">
        <v>718</v>
      </c>
      <c r="R19" s="158">
        <f t="shared" si="10"/>
        <v>102</v>
      </c>
      <c r="S19" s="154">
        <f t="shared" si="11"/>
        <v>8</v>
      </c>
      <c r="T19" s="154">
        <f t="shared" si="12"/>
        <v>29</v>
      </c>
      <c r="U19" s="154">
        <f t="shared" si="13"/>
        <v>0</v>
      </c>
      <c r="V19" s="154">
        <f t="shared" si="14"/>
        <v>0</v>
      </c>
      <c r="W19" s="154">
        <f t="shared" si="15"/>
        <v>0</v>
      </c>
      <c r="X19" s="154">
        <f t="shared" si="16"/>
        <v>73</v>
      </c>
      <c r="Y19" s="180">
        <f t="shared" si="17"/>
        <v>8</v>
      </c>
      <c r="Z19" s="31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31">
        <v>0</v>
      </c>
      <c r="AI19" s="20">
        <v>0</v>
      </c>
      <c r="AJ19" s="20">
        <v>0</v>
      </c>
      <c r="AK19" s="20">
        <v>0</v>
      </c>
      <c r="AL19" s="20">
        <v>0</v>
      </c>
      <c r="AM19" s="20">
        <v>0</v>
      </c>
      <c r="AN19" s="20">
        <v>0</v>
      </c>
      <c r="AO19" s="20">
        <v>0</v>
      </c>
      <c r="AP19" s="31">
        <v>102</v>
      </c>
      <c r="AQ19" s="20">
        <v>8</v>
      </c>
      <c r="AR19" s="20">
        <v>29</v>
      </c>
      <c r="AS19" s="20">
        <v>0</v>
      </c>
      <c r="AT19" s="20">
        <v>0</v>
      </c>
      <c r="AU19" s="20">
        <v>0</v>
      </c>
      <c r="AV19" s="20">
        <v>73</v>
      </c>
      <c r="AW19" s="37">
        <v>8</v>
      </c>
      <c r="AX19" s="30" t="s">
        <v>89</v>
      </c>
      <c r="AY19" s="20" t="s">
        <v>90</v>
      </c>
      <c r="AZ19" s="20" t="s">
        <v>90</v>
      </c>
      <c r="BA19" s="20" t="s">
        <v>90</v>
      </c>
      <c r="BB19" s="20" t="s">
        <v>90</v>
      </c>
      <c r="BC19" s="20" t="s">
        <v>90</v>
      </c>
      <c r="BD19" s="20" t="s">
        <v>90</v>
      </c>
      <c r="BE19" s="20" t="s">
        <v>90</v>
      </c>
      <c r="BF19" s="31">
        <v>0</v>
      </c>
      <c r="BG19" s="20">
        <v>0</v>
      </c>
      <c r="BH19" s="20">
        <v>0</v>
      </c>
      <c r="BI19" s="20">
        <v>0</v>
      </c>
      <c r="BJ19" s="20">
        <v>0</v>
      </c>
      <c r="BK19" s="20">
        <v>0</v>
      </c>
      <c r="BL19" s="20">
        <v>0</v>
      </c>
      <c r="BM19" s="21">
        <v>0</v>
      </c>
    </row>
    <row r="20" spans="1:65" s="18" customFormat="1" x14ac:dyDescent="0.3">
      <c r="A20" s="24">
        <v>1979</v>
      </c>
      <c r="B20" s="158">
        <f t="shared" si="2"/>
        <v>2401</v>
      </c>
      <c r="C20" s="154">
        <f t="shared" si="3"/>
        <v>941</v>
      </c>
      <c r="D20" s="154">
        <f t="shared" si="4"/>
        <v>500</v>
      </c>
      <c r="E20" s="154">
        <f t="shared" si="5"/>
        <v>66</v>
      </c>
      <c r="F20" s="154">
        <f t="shared" si="6"/>
        <v>2</v>
      </c>
      <c r="G20" s="154">
        <f t="shared" si="7"/>
        <v>0</v>
      </c>
      <c r="H20" s="154">
        <f t="shared" si="8"/>
        <v>1899</v>
      </c>
      <c r="I20" s="180">
        <f t="shared" si="9"/>
        <v>875</v>
      </c>
      <c r="J20" s="31">
        <v>2299</v>
      </c>
      <c r="K20" s="20">
        <v>936</v>
      </c>
      <c r="L20" s="20">
        <v>471</v>
      </c>
      <c r="M20" s="20">
        <v>64</v>
      </c>
      <c r="N20" s="20">
        <v>2</v>
      </c>
      <c r="O20" s="20">
        <v>0</v>
      </c>
      <c r="P20" s="20">
        <v>1826</v>
      </c>
      <c r="Q20" s="21">
        <v>872</v>
      </c>
      <c r="R20" s="158">
        <f t="shared" si="10"/>
        <v>102</v>
      </c>
      <c r="S20" s="154">
        <f t="shared" si="11"/>
        <v>5</v>
      </c>
      <c r="T20" s="154">
        <f t="shared" si="12"/>
        <v>29</v>
      </c>
      <c r="U20" s="154">
        <f t="shared" si="13"/>
        <v>2</v>
      </c>
      <c r="V20" s="154">
        <f t="shared" si="14"/>
        <v>0</v>
      </c>
      <c r="W20" s="154">
        <f t="shared" si="15"/>
        <v>0</v>
      </c>
      <c r="X20" s="154">
        <f t="shared" si="16"/>
        <v>73</v>
      </c>
      <c r="Y20" s="180">
        <f t="shared" si="17"/>
        <v>3</v>
      </c>
      <c r="Z20" s="31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31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31">
        <v>102</v>
      </c>
      <c r="AQ20" s="20">
        <v>5</v>
      </c>
      <c r="AR20" s="20">
        <v>29</v>
      </c>
      <c r="AS20" s="20">
        <v>2</v>
      </c>
      <c r="AT20" s="20">
        <v>0</v>
      </c>
      <c r="AU20" s="20">
        <v>0</v>
      </c>
      <c r="AV20" s="20">
        <v>73</v>
      </c>
      <c r="AW20" s="37">
        <v>3</v>
      </c>
      <c r="AX20" s="30" t="s">
        <v>89</v>
      </c>
      <c r="AY20" s="20" t="s">
        <v>90</v>
      </c>
      <c r="AZ20" s="20" t="s">
        <v>90</v>
      </c>
      <c r="BA20" s="20" t="s">
        <v>90</v>
      </c>
      <c r="BB20" s="20" t="s">
        <v>90</v>
      </c>
      <c r="BC20" s="20" t="s">
        <v>90</v>
      </c>
      <c r="BD20" s="20" t="s">
        <v>90</v>
      </c>
      <c r="BE20" s="20" t="s">
        <v>90</v>
      </c>
      <c r="BF20" s="31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1">
        <v>0</v>
      </c>
    </row>
    <row r="21" spans="1:65" s="12" customFormat="1" ht="17.25" thickBot="1" x14ac:dyDescent="0.35">
      <c r="A21" s="412" t="s">
        <v>4</v>
      </c>
      <c r="B21" s="173">
        <f t="shared" ref="B21:B58" si="18">J21+R21</f>
        <v>2662</v>
      </c>
      <c r="C21" s="155">
        <f t="shared" si="0"/>
        <v>982</v>
      </c>
      <c r="D21" s="155">
        <f t="shared" si="0"/>
        <v>573</v>
      </c>
      <c r="E21" s="155">
        <f t="shared" si="0"/>
        <v>100</v>
      </c>
      <c r="F21" s="155">
        <f t="shared" si="0"/>
        <v>5</v>
      </c>
      <c r="G21" s="155">
        <f t="shared" si="0"/>
        <v>0</v>
      </c>
      <c r="H21" s="155">
        <f t="shared" si="0"/>
        <v>2084</v>
      </c>
      <c r="I21" s="411">
        <f t="shared" si="0"/>
        <v>882</v>
      </c>
      <c r="J21" s="112">
        <v>2547</v>
      </c>
      <c r="K21" s="111">
        <v>976</v>
      </c>
      <c r="L21" s="111">
        <v>522</v>
      </c>
      <c r="M21" s="111">
        <v>99</v>
      </c>
      <c r="N21" s="111">
        <v>5</v>
      </c>
      <c r="O21" s="111">
        <v>0</v>
      </c>
      <c r="P21" s="111">
        <v>2020</v>
      </c>
      <c r="Q21" s="175">
        <v>877</v>
      </c>
      <c r="R21" s="173">
        <f t="shared" ref="R21:R58" si="19">Z21+AH21+AP21+BF21</f>
        <v>115</v>
      </c>
      <c r="S21" s="155">
        <f t="shared" ref="S21:S58" si="20">AA21+AI21+AQ21+BG21</f>
        <v>6</v>
      </c>
      <c r="T21" s="155">
        <f t="shared" ref="T21:T58" si="21">AB21+AJ21+AR21+BH21</f>
        <v>51</v>
      </c>
      <c r="U21" s="155">
        <f t="shared" ref="U21:U58" si="22">AC21+AK21+AS21+BI21</f>
        <v>1</v>
      </c>
      <c r="V21" s="155">
        <f t="shared" ref="V21:V58" si="23">AD21+AL21+AT21+BJ21</f>
        <v>0</v>
      </c>
      <c r="W21" s="155">
        <f t="shared" ref="W21:W58" si="24">AE21+AM21+AU21+BK21</f>
        <v>0</v>
      </c>
      <c r="X21" s="155">
        <f t="shared" ref="X21:X58" si="25">AF21+AN21+AV21+BL21</f>
        <v>64</v>
      </c>
      <c r="Y21" s="411">
        <f t="shared" ref="Y21:Y58" si="26">AG21+AO21+AW21+BM21</f>
        <v>5</v>
      </c>
      <c r="Z21" s="112">
        <v>0</v>
      </c>
      <c r="AA21" s="111">
        <v>0</v>
      </c>
      <c r="AB21" s="111">
        <v>0</v>
      </c>
      <c r="AC21" s="111">
        <v>0</v>
      </c>
      <c r="AD21" s="111">
        <v>0</v>
      </c>
      <c r="AE21" s="111">
        <v>0</v>
      </c>
      <c r="AF21" s="111">
        <v>0</v>
      </c>
      <c r="AG21" s="111">
        <v>0</v>
      </c>
      <c r="AH21" s="112">
        <v>0</v>
      </c>
      <c r="AI21" s="111">
        <v>0</v>
      </c>
      <c r="AJ21" s="111">
        <v>0</v>
      </c>
      <c r="AK21" s="111">
        <v>0</v>
      </c>
      <c r="AL21" s="111">
        <v>0</v>
      </c>
      <c r="AM21" s="111">
        <v>0</v>
      </c>
      <c r="AN21" s="111">
        <v>0</v>
      </c>
      <c r="AO21" s="111">
        <v>0</v>
      </c>
      <c r="AP21" s="112">
        <v>115</v>
      </c>
      <c r="AQ21" s="111">
        <v>6</v>
      </c>
      <c r="AR21" s="111">
        <v>51</v>
      </c>
      <c r="AS21" s="111">
        <v>1</v>
      </c>
      <c r="AT21" s="111">
        <v>0</v>
      </c>
      <c r="AU21" s="111">
        <v>0</v>
      </c>
      <c r="AV21" s="111">
        <v>64</v>
      </c>
      <c r="AW21" s="174">
        <v>5</v>
      </c>
      <c r="AX21" s="112" t="s">
        <v>89</v>
      </c>
      <c r="AY21" s="111" t="s">
        <v>90</v>
      </c>
      <c r="AZ21" s="111" t="s">
        <v>90</v>
      </c>
      <c r="BA21" s="111" t="s">
        <v>90</v>
      </c>
      <c r="BB21" s="111" t="s">
        <v>90</v>
      </c>
      <c r="BC21" s="111" t="s">
        <v>90</v>
      </c>
      <c r="BD21" s="111" t="s">
        <v>90</v>
      </c>
      <c r="BE21" s="111" t="s">
        <v>90</v>
      </c>
      <c r="BF21" s="112">
        <v>0</v>
      </c>
      <c r="BG21" s="111">
        <v>0</v>
      </c>
      <c r="BH21" s="111">
        <v>0</v>
      </c>
      <c r="BI21" s="111">
        <v>0</v>
      </c>
      <c r="BJ21" s="111">
        <v>0</v>
      </c>
      <c r="BK21" s="111">
        <v>0</v>
      </c>
      <c r="BL21" s="111">
        <v>0</v>
      </c>
      <c r="BM21" s="175">
        <v>0</v>
      </c>
    </row>
    <row r="22" spans="1:65" x14ac:dyDescent="0.3">
      <c r="A22" s="66" t="s">
        <v>5</v>
      </c>
      <c r="B22" s="171">
        <f t="shared" si="18"/>
        <v>3753</v>
      </c>
      <c r="C22" s="156">
        <f t="shared" si="0"/>
        <v>1181</v>
      </c>
      <c r="D22" s="156">
        <f t="shared" si="0"/>
        <v>704</v>
      </c>
      <c r="E22" s="156">
        <f t="shared" si="0"/>
        <v>128</v>
      </c>
      <c r="F22" s="156">
        <f t="shared" si="0"/>
        <v>5</v>
      </c>
      <c r="G22" s="156">
        <f t="shared" si="0"/>
        <v>1</v>
      </c>
      <c r="H22" s="156">
        <f t="shared" si="0"/>
        <v>3044</v>
      </c>
      <c r="I22" s="409">
        <f t="shared" si="0"/>
        <v>1052</v>
      </c>
      <c r="J22" s="172">
        <v>3568</v>
      </c>
      <c r="K22" s="77">
        <v>1175</v>
      </c>
      <c r="L22" s="77">
        <v>640</v>
      </c>
      <c r="M22" s="77">
        <v>127</v>
      </c>
      <c r="N22" s="77">
        <v>5</v>
      </c>
      <c r="O22" s="77">
        <v>1</v>
      </c>
      <c r="P22" s="77">
        <v>2923</v>
      </c>
      <c r="Q22" s="149">
        <v>1047</v>
      </c>
      <c r="R22" s="171">
        <f t="shared" si="19"/>
        <v>185</v>
      </c>
      <c r="S22" s="156">
        <f t="shared" si="20"/>
        <v>6</v>
      </c>
      <c r="T22" s="156">
        <f t="shared" si="21"/>
        <v>64</v>
      </c>
      <c r="U22" s="156">
        <f t="shared" si="22"/>
        <v>1</v>
      </c>
      <c r="V22" s="156">
        <f t="shared" si="23"/>
        <v>0</v>
      </c>
      <c r="W22" s="156">
        <f t="shared" si="24"/>
        <v>0</v>
      </c>
      <c r="X22" s="156">
        <f t="shared" si="25"/>
        <v>121</v>
      </c>
      <c r="Y22" s="409">
        <f t="shared" si="26"/>
        <v>5</v>
      </c>
      <c r="Z22" s="172">
        <v>0</v>
      </c>
      <c r="AA22" s="77">
        <v>0</v>
      </c>
      <c r="AB22" s="77">
        <v>0</v>
      </c>
      <c r="AC22" s="77">
        <v>0</v>
      </c>
      <c r="AD22" s="77">
        <v>0</v>
      </c>
      <c r="AE22" s="77">
        <v>0</v>
      </c>
      <c r="AF22" s="77">
        <v>0</v>
      </c>
      <c r="AG22" s="77">
        <v>0</v>
      </c>
      <c r="AH22" s="172">
        <v>0</v>
      </c>
      <c r="AI22" s="77">
        <v>0</v>
      </c>
      <c r="AJ22" s="77">
        <v>0</v>
      </c>
      <c r="AK22" s="77">
        <v>0</v>
      </c>
      <c r="AL22" s="77">
        <v>0</v>
      </c>
      <c r="AM22" s="77">
        <v>0</v>
      </c>
      <c r="AN22" s="77">
        <v>0</v>
      </c>
      <c r="AO22" s="77">
        <v>0</v>
      </c>
      <c r="AP22" s="172">
        <v>185</v>
      </c>
      <c r="AQ22" s="77">
        <v>6</v>
      </c>
      <c r="AR22" s="77">
        <v>64</v>
      </c>
      <c r="AS22" s="77">
        <v>1</v>
      </c>
      <c r="AT22" s="77">
        <v>0</v>
      </c>
      <c r="AU22" s="77">
        <v>0</v>
      </c>
      <c r="AV22" s="77">
        <v>121</v>
      </c>
      <c r="AW22" s="166">
        <v>5</v>
      </c>
      <c r="AX22" s="172" t="s">
        <v>89</v>
      </c>
      <c r="AY22" s="77" t="s">
        <v>90</v>
      </c>
      <c r="AZ22" s="77" t="s">
        <v>90</v>
      </c>
      <c r="BA22" s="77" t="s">
        <v>90</v>
      </c>
      <c r="BB22" s="77" t="s">
        <v>90</v>
      </c>
      <c r="BC22" s="77" t="s">
        <v>90</v>
      </c>
      <c r="BD22" s="77" t="s">
        <v>90</v>
      </c>
      <c r="BE22" s="77" t="s">
        <v>90</v>
      </c>
      <c r="BF22" s="172">
        <v>0</v>
      </c>
      <c r="BG22" s="77">
        <v>0</v>
      </c>
      <c r="BH22" s="77">
        <v>0</v>
      </c>
      <c r="BI22" s="77">
        <v>0</v>
      </c>
      <c r="BJ22" s="77">
        <v>0</v>
      </c>
      <c r="BK22" s="77">
        <v>0</v>
      </c>
      <c r="BL22" s="77">
        <v>0</v>
      </c>
      <c r="BM22" s="149">
        <v>0</v>
      </c>
    </row>
    <row r="23" spans="1:65" x14ac:dyDescent="0.3">
      <c r="A23" s="26" t="s">
        <v>6</v>
      </c>
      <c r="B23" s="159">
        <f t="shared" si="18"/>
        <v>4818</v>
      </c>
      <c r="C23" s="154">
        <f t="shared" si="0"/>
        <v>1485</v>
      </c>
      <c r="D23" s="154">
        <f t="shared" si="0"/>
        <v>1243</v>
      </c>
      <c r="E23" s="154">
        <f t="shared" si="0"/>
        <v>224</v>
      </c>
      <c r="F23" s="154">
        <f t="shared" si="0"/>
        <v>18</v>
      </c>
      <c r="G23" s="154">
        <f t="shared" si="0"/>
        <v>2</v>
      </c>
      <c r="H23" s="154">
        <f t="shared" si="0"/>
        <v>3557</v>
      </c>
      <c r="I23" s="180">
        <f t="shared" si="0"/>
        <v>1259</v>
      </c>
      <c r="J23" s="30">
        <v>4584</v>
      </c>
      <c r="K23" s="20">
        <v>1473</v>
      </c>
      <c r="L23" s="20">
        <v>1169</v>
      </c>
      <c r="M23" s="20">
        <v>222</v>
      </c>
      <c r="N23" s="20">
        <v>18</v>
      </c>
      <c r="O23" s="20">
        <v>2</v>
      </c>
      <c r="P23" s="20">
        <v>3397</v>
      </c>
      <c r="Q23" s="21">
        <v>1249</v>
      </c>
      <c r="R23" s="159">
        <f t="shared" si="19"/>
        <v>234</v>
      </c>
      <c r="S23" s="154">
        <f t="shared" si="20"/>
        <v>12</v>
      </c>
      <c r="T23" s="154">
        <f t="shared" si="21"/>
        <v>74</v>
      </c>
      <c r="U23" s="154">
        <f t="shared" si="22"/>
        <v>2</v>
      </c>
      <c r="V23" s="154">
        <f t="shared" si="23"/>
        <v>0</v>
      </c>
      <c r="W23" s="154">
        <f t="shared" si="24"/>
        <v>0</v>
      </c>
      <c r="X23" s="154">
        <f t="shared" si="25"/>
        <v>160</v>
      </c>
      <c r="Y23" s="180">
        <f t="shared" si="26"/>
        <v>10</v>
      </c>
      <c r="Z23" s="3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3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30">
        <v>234</v>
      </c>
      <c r="AQ23" s="20">
        <v>12</v>
      </c>
      <c r="AR23" s="20">
        <v>74</v>
      </c>
      <c r="AS23" s="20">
        <v>2</v>
      </c>
      <c r="AT23" s="20">
        <v>0</v>
      </c>
      <c r="AU23" s="20">
        <v>0</v>
      </c>
      <c r="AV23" s="20">
        <v>160</v>
      </c>
      <c r="AW23" s="37">
        <v>10</v>
      </c>
      <c r="AX23" s="30" t="s">
        <v>89</v>
      </c>
      <c r="AY23" s="20" t="s">
        <v>90</v>
      </c>
      <c r="AZ23" s="20" t="s">
        <v>90</v>
      </c>
      <c r="BA23" s="20" t="s">
        <v>90</v>
      </c>
      <c r="BB23" s="20" t="s">
        <v>90</v>
      </c>
      <c r="BC23" s="20" t="s">
        <v>90</v>
      </c>
      <c r="BD23" s="20" t="s">
        <v>90</v>
      </c>
      <c r="BE23" s="20" t="s">
        <v>90</v>
      </c>
      <c r="BF23" s="3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1">
        <v>0</v>
      </c>
    </row>
    <row r="24" spans="1:65" x14ac:dyDescent="0.3">
      <c r="A24" s="26" t="s">
        <v>7</v>
      </c>
      <c r="B24" s="159">
        <f t="shared" si="18"/>
        <v>5514</v>
      </c>
      <c r="C24" s="154">
        <f t="shared" si="0"/>
        <v>1662</v>
      </c>
      <c r="D24" s="154">
        <f t="shared" si="0"/>
        <v>1461</v>
      </c>
      <c r="E24" s="154">
        <f t="shared" si="0"/>
        <v>249</v>
      </c>
      <c r="F24" s="154">
        <f t="shared" si="0"/>
        <v>21</v>
      </c>
      <c r="G24" s="154">
        <f t="shared" si="0"/>
        <v>2</v>
      </c>
      <c r="H24" s="154">
        <f t="shared" si="0"/>
        <v>4032</v>
      </c>
      <c r="I24" s="180">
        <f t="shared" si="0"/>
        <v>1411</v>
      </c>
      <c r="J24" s="30">
        <v>5312</v>
      </c>
      <c r="K24" s="20">
        <v>1655</v>
      </c>
      <c r="L24" s="20">
        <v>1384</v>
      </c>
      <c r="M24" s="20">
        <v>247</v>
      </c>
      <c r="N24" s="20">
        <v>20</v>
      </c>
      <c r="O24" s="20">
        <v>2</v>
      </c>
      <c r="P24" s="20">
        <v>3908</v>
      </c>
      <c r="Q24" s="21">
        <v>1406</v>
      </c>
      <c r="R24" s="159">
        <f t="shared" si="19"/>
        <v>202</v>
      </c>
      <c r="S24" s="154">
        <f t="shared" si="20"/>
        <v>7</v>
      </c>
      <c r="T24" s="154">
        <f t="shared" si="21"/>
        <v>77</v>
      </c>
      <c r="U24" s="154">
        <f t="shared" si="22"/>
        <v>2</v>
      </c>
      <c r="V24" s="154">
        <f t="shared" si="23"/>
        <v>1</v>
      </c>
      <c r="W24" s="154">
        <f t="shared" si="24"/>
        <v>0</v>
      </c>
      <c r="X24" s="154">
        <f t="shared" si="25"/>
        <v>124</v>
      </c>
      <c r="Y24" s="180">
        <f t="shared" si="26"/>
        <v>5</v>
      </c>
      <c r="Z24" s="3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3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30">
        <v>202</v>
      </c>
      <c r="AQ24" s="20">
        <v>7</v>
      </c>
      <c r="AR24" s="20">
        <v>77</v>
      </c>
      <c r="AS24" s="20">
        <v>2</v>
      </c>
      <c r="AT24" s="20">
        <v>1</v>
      </c>
      <c r="AU24" s="20">
        <v>0</v>
      </c>
      <c r="AV24" s="20">
        <v>124</v>
      </c>
      <c r="AW24" s="37">
        <v>5</v>
      </c>
      <c r="AX24" s="30" t="s">
        <v>89</v>
      </c>
      <c r="AY24" s="20" t="s">
        <v>90</v>
      </c>
      <c r="AZ24" s="20" t="s">
        <v>90</v>
      </c>
      <c r="BA24" s="20" t="s">
        <v>90</v>
      </c>
      <c r="BB24" s="20" t="s">
        <v>90</v>
      </c>
      <c r="BC24" s="20" t="s">
        <v>90</v>
      </c>
      <c r="BD24" s="20" t="s">
        <v>90</v>
      </c>
      <c r="BE24" s="20" t="s">
        <v>90</v>
      </c>
      <c r="BF24" s="3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1">
        <v>0</v>
      </c>
    </row>
    <row r="25" spans="1:65" x14ac:dyDescent="0.3">
      <c r="A25" s="26" t="s">
        <v>8</v>
      </c>
      <c r="B25" s="159">
        <f t="shared" si="18"/>
        <v>5926</v>
      </c>
      <c r="C25" s="154">
        <f t="shared" si="0"/>
        <v>1787</v>
      </c>
      <c r="D25" s="154">
        <f t="shared" si="0"/>
        <v>1604</v>
      </c>
      <c r="E25" s="154">
        <f t="shared" si="0"/>
        <v>268</v>
      </c>
      <c r="F25" s="154">
        <f t="shared" si="0"/>
        <v>17</v>
      </c>
      <c r="G25" s="154">
        <f t="shared" si="0"/>
        <v>1</v>
      </c>
      <c r="H25" s="154">
        <f t="shared" si="0"/>
        <v>4305</v>
      </c>
      <c r="I25" s="180">
        <f t="shared" si="0"/>
        <v>1518</v>
      </c>
      <c r="J25" s="30">
        <v>5681</v>
      </c>
      <c r="K25" s="20">
        <v>1779</v>
      </c>
      <c r="L25" s="20">
        <v>1511</v>
      </c>
      <c r="M25" s="20">
        <v>265</v>
      </c>
      <c r="N25" s="20">
        <v>16</v>
      </c>
      <c r="O25" s="20">
        <v>1</v>
      </c>
      <c r="P25" s="20">
        <v>4154</v>
      </c>
      <c r="Q25" s="21">
        <v>1513</v>
      </c>
      <c r="R25" s="159">
        <f t="shared" si="19"/>
        <v>245</v>
      </c>
      <c r="S25" s="154">
        <f t="shared" si="20"/>
        <v>8</v>
      </c>
      <c r="T25" s="154">
        <f t="shared" si="21"/>
        <v>93</v>
      </c>
      <c r="U25" s="154">
        <f t="shared" si="22"/>
        <v>3</v>
      </c>
      <c r="V25" s="154">
        <f t="shared" si="23"/>
        <v>1</v>
      </c>
      <c r="W25" s="154">
        <f t="shared" si="24"/>
        <v>0</v>
      </c>
      <c r="X25" s="154">
        <f t="shared" si="25"/>
        <v>151</v>
      </c>
      <c r="Y25" s="180">
        <f t="shared" si="26"/>
        <v>5</v>
      </c>
      <c r="Z25" s="3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3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30">
        <v>245</v>
      </c>
      <c r="AQ25" s="20">
        <v>8</v>
      </c>
      <c r="AR25" s="20">
        <v>93</v>
      </c>
      <c r="AS25" s="20">
        <v>3</v>
      </c>
      <c r="AT25" s="20">
        <v>1</v>
      </c>
      <c r="AU25" s="20">
        <v>0</v>
      </c>
      <c r="AV25" s="20">
        <v>151</v>
      </c>
      <c r="AW25" s="37">
        <v>5</v>
      </c>
      <c r="AX25" s="30" t="s">
        <v>89</v>
      </c>
      <c r="AY25" s="20" t="s">
        <v>90</v>
      </c>
      <c r="AZ25" s="20" t="s">
        <v>90</v>
      </c>
      <c r="BA25" s="20" t="s">
        <v>90</v>
      </c>
      <c r="BB25" s="20" t="s">
        <v>90</v>
      </c>
      <c r="BC25" s="20" t="s">
        <v>90</v>
      </c>
      <c r="BD25" s="20" t="s">
        <v>90</v>
      </c>
      <c r="BE25" s="20" t="s">
        <v>90</v>
      </c>
      <c r="BF25" s="3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1">
        <v>0</v>
      </c>
    </row>
    <row r="26" spans="1:65" x14ac:dyDescent="0.3">
      <c r="A26" s="26" t="s">
        <v>9</v>
      </c>
      <c r="B26" s="159">
        <f t="shared" si="18"/>
        <v>6239</v>
      </c>
      <c r="C26" s="154">
        <f t="shared" si="0"/>
        <v>1874</v>
      </c>
      <c r="D26" s="154">
        <f t="shared" si="0"/>
        <v>1659</v>
      </c>
      <c r="E26" s="154">
        <f t="shared" si="0"/>
        <v>283</v>
      </c>
      <c r="F26" s="154">
        <f t="shared" si="0"/>
        <v>25</v>
      </c>
      <c r="G26" s="154">
        <f t="shared" si="0"/>
        <v>2</v>
      </c>
      <c r="H26" s="154">
        <f t="shared" si="0"/>
        <v>4555</v>
      </c>
      <c r="I26" s="180">
        <f t="shared" si="0"/>
        <v>1589</v>
      </c>
      <c r="J26" s="30">
        <v>5919</v>
      </c>
      <c r="K26" s="20">
        <v>1858</v>
      </c>
      <c r="L26" s="20">
        <v>1545</v>
      </c>
      <c r="M26" s="20">
        <v>279</v>
      </c>
      <c r="N26" s="20">
        <v>24</v>
      </c>
      <c r="O26" s="20">
        <v>2</v>
      </c>
      <c r="P26" s="20">
        <v>4350</v>
      </c>
      <c r="Q26" s="21">
        <v>1577</v>
      </c>
      <c r="R26" s="159">
        <f t="shared" si="19"/>
        <v>320</v>
      </c>
      <c r="S26" s="154">
        <f t="shared" si="20"/>
        <v>16</v>
      </c>
      <c r="T26" s="154">
        <f t="shared" si="21"/>
        <v>114</v>
      </c>
      <c r="U26" s="154">
        <f t="shared" si="22"/>
        <v>4</v>
      </c>
      <c r="V26" s="154">
        <f t="shared" si="23"/>
        <v>1</v>
      </c>
      <c r="W26" s="154">
        <f t="shared" si="24"/>
        <v>0</v>
      </c>
      <c r="X26" s="154">
        <f t="shared" si="25"/>
        <v>205</v>
      </c>
      <c r="Y26" s="180">
        <f t="shared" si="26"/>
        <v>12</v>
      </c>
      <c r="Z26" s="3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3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30">
        <v>320</v>
      </c>
      <c r="AQ26" s="20">
        <v>16</v>
      </c>
      <c r="AR26" s="20">
        <v>114</v>
      </c>
      <c r="AS26" s="20">
        <v>4</v>
      </c>
      <c r="AT26" s="20">
        <v>1</v>
      </c>
      <c r="AU26" s="20">
        <v>0</v>
      </c>
      <c r="AV26" s="20">
        <v>205</v>
      </c>
      <c r="AW26" s="37">
        <v>12</v>
      </c>
      <c r="AX26" s="30" t="s">
        <v>89</v>
      </c>
      <c r="AY26" s="20" t="s">
        <v>90</v>
      </c>
      <c r="AZ26" s="20" t="s">
        <v>90</v>
      </c>
      <c r="BA26" s="20" t="s">
        <v>90</v>
      </c>
      <c r="BB26" s="20" t="s">
        <v>90</v>
      </c>
      <c r="BC26" s="20" t="s">
        <v>90</v>
      </c>
      <c r="BD26" s="20" t="s">
        <v>90</v>
      </c>
      <c r="BE26" s="20" t="s">
        <v>90</v>
      </c>
      <c r="BF26" s="3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1">
        <v>0</v>
      </c>
    </row>
    <row r="27" spans="1:65" ht="17.25" thickBot="1" x14ac:dyDescent="0.35">
      <c r="A27" s="40" t="s">
        <v>10</v>
      </c>
      <c r="B27" s="181">
        <f t="shared" si="18"/>
        <v>6771</v>
      </c>
      <c r="C27" s="182">
        <f t="shared" si="0"/>
        <v>1966</v>
      </c>
      <c r="D27" s="182">
        <f t="shared" si="0"/>
        <v>1746</v>
      </c>
      <c r="E27" s="182">
        <f t="shared" si="0"/>
        <v>286</v>
      </c>
      <c r="F27" s="182">
        <f t="shared" si="0"/>
        <v>25</v>
      </c>
      <c r="G27" s="182">
        <f t="shared" si="0"/>
        <v>3</v>
      </c>
      <c r="H27" s="182">
        <f t="shared" si="0"/>
        <v>5000</v>
      </c>
      <c r="I27" s="183">
        <f t="shared" si="0"/>
        <v>1677</v>
      </c>
      <c r="J27" s="35">
        <v>6430</v>
      </c>
      <c r="K27" s="34">
        <v>1954</v>
      </c>
      <c r="L27" s="34">
        <v>1615</v>
      </c>
      <c r="M27" s="34">
        <v>283</v>
      </c>
      <c r="N27" s="34">
        <v>25</v>
      </c>
      <c r="O27" s="34">
        <v>3</v>
      </c>
      <c r="P27" s="34">
        <v>4790</v>
      </c>
      <c r="Q27" s="42">
        <v>1668</v>
      </c>
      <c r="R27" s="181">
        <f t="shared" si="19"/>
        <v>341</v>
      </c>
      <c r="S27" s="182">
        <f t="shared" si="20"/>
        <v>12</v>
      </c>
      <c r="T27" s="182">
        <f t="shared" si="21"/>
        <v>131</v>
      </c>
      <c r="U27" s="182">
        <f t="shared" si="22"/>
        <v>3</v>
      </c>
      <c r="V27" s="182">
        <f t="shared" si="23"/>
        <v>0</v>
      </c>
      <c r="W27" s="182">
        <f t="shared" si="24"/>
        <v>0</v>
      </c>
      <c r="X27" s="182">
        <f t="shared" si="25"/>
        <v>210</v>
      </c>
      <c r="Y27" s="183">
        <f t="shared" si="26"/>
        <v>9</v>
      </c>
      <c r="Z27" s="3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3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35">
        <v>341</v>
      </c>
      <c r="AQ27" s="34">
        <v>12</v>
      </c>
      <c r="AR27" s="34">
        <v>131</v>
      </c>
      <c r="AS27" s="34">
        <v>3</v>
      </c>
      <c r="AT27" s="34">
        <v>0</v>
      </c>
      <c r="AU27" s="34">
        <v>0</v>
      </c>
      <c r="AV27" s="34">
        <v>210</v>
      </c>
      <c r="AW27" s="38">
        <v>9</v>
      </c>
      <c r="AX27" s="35" t="s">
        <v>91</v>
      </c>
      <c r="AY27" s="34" t="s">
        <v>92</v>
      </c>
      <c r="AZ27" s="34" t="s">
        <v>92</v>
      </c>
      <c r="BA27" s="34" t="s">
        <v>92</v>
      </c>
      <c r="BB27" s="34" t="s">
        <v>92</v>
      </c>
      <c r="BC27" s="34" t="s">
        <v>92</v>
      </c>
      <c r="BD27" s="34" t="s">
        <v>92</v>
      </c>
      <c r="BE27" s="34" t="s">
        <v>92</v>
      </c>
      <c r="BF27" s="35">
        <v>0</v>
      </c>
      <c r="BG27" s="34">
        <v>0</v>
      </c>
      <c r="BH27" s="34">
        <v>0</v>
      </c>
      <c r="BI27" s="34">
        <v>0</v>
      </c>
      <c r="BJ27" s="34">
        <v>0</v>
      </c>
      <c r="BK27" s="34">
        <v>0</v>
      </c>
      <c r="BL27" s="34">
        <v>0</v>
      </c>
      <c r="BM27" s="42">
        <v>0</v>
      </c>
    </row>
    <row r="28" spans="1:65" x14ac:dyDescent="0.3">
      <c r="A28" s="36" t="s">
        <v>11</v>
      </c>
      <c r="B28" s="184">
        <f t="shared" si="18"/>
        <v>23740</v>
      </c>
      <c r="C28" s="185">
        <f t="shared" si="0"/>
        <v>6385</v>
      </c>
      <c r="D28" s="185">
        <f t="shared" si="0"/>
        <v>4563</v>
      </c>
      <c r="E28" s="185">
        <f t="shared" si="0"/>
        <v>882</v>
      </c>
      <c r="F28" s="185">
        <f t="shared" si="0"/>
        <v>234</v>
      </c>
      <c r="G28" s="185">
        <f t="shared" si="0"/>
        <v>38</v>
      </c>
      <c r="H28" s="185">
        <f t="shared" si="0"/>
        <v>18943</v>
      </c>
      <c r="I28" s="186">
        <f t="shared" si="0"/>
        <v>5465</v>
      </c>
      <c r="J28" s="33">
        <v>6709</v>
      </c>
      <c r="K28" s="43">
        <v>2098</v>
      </c>
      <c r="L28" s="43">
        <v>1677</v>
      </c>
      <c r="M28" s="43">
        <v>296</v>
      </c>
      <c r="N28" s="43">
        <v>26</v>
      </c>
      <c r="O28" s="43">
        <v>2</v>
      </c>
      <c r="P28" s="43">
        <v>5006</v>
      </c>
      <c r="Q28" s="32">
        <v>1800</v>
      </c>
      <c r="R28" s="184">
        <f t="shared" si="19"/>
        <v>17031</v>
      </c>
      <c r="S28" s="185">
        <f t="shared" si="20"/>
        <v>4287</v>
      </c>
      <c r="T28" s="185">
        <f t="shared" si="21"/>
        <v>2886</v>
      </c>
      <c r="U28" s="185">
        <f t="shared" si="22"/>
        <v>586</v>
      </c>
      <c r="V28" s="185">
        <f t="shared" si="23"/>
        <v>208</v>
      </c>
      <c r="W28" s="185">
        <f t="shared" si="24"/>
        <v>36</v>
      </c>
      <c r="X28" s="185">
        <f t="shared" si="25"/>
        <v>13937</v>
      </c>
      <c r="Y28" s="186">
        <f t="shared" si="26"/>
        <v>3665</v>
      </c>
      <c r="Z28" s="33">
        <v>16258</v>
      </c>
      <c r="AA28" s="43">
        <v>4200</v>
      </c>
      <c r="AB28" s="43">
        <v>2692</v>
      </c>
      <c r="AC28" s="43">
        <v>572</v>
      </c>
      <c r="AD28" s="43">
        <v>207</v>
      </c>
      <c r="AE28" s="43">
        <v>36</v>
      </c>
      <c r="AF28" s="43">
        <v>13359</v>
      </c>
      <c r="AG28" s="39">
        <v>3592</v>
      </c>
      <c r="AH28" s="3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33">
        <v>302</v>
      </c>
      <c r="AQ28" s="43">
        <v>17</v>
      </c>
      <c r="AR28" s="43">
        <v>133</v>
      </c>
      <c r="AS28" s="43">
        <v>3</v>
      </c>
      <c r="AT28" s="43">
        <v>0</v>
      </c>
      <c r="AU28" s="43">
        <v>0</v>
      </c>
      <c r="AV28" s="43">
        <v>169</v>
      </c>
      <c r="AW28" s="39">
        <v>14</v>
      </c>
      <c r="AX28" s="33" t="s">
        <v>92</v>
      </c>
      <c r="AY28" s="43" t="s">
        <v>92</v>
      </c>
      <c r="AZ28" s="43" t="s">
        <v>92</v>
      </c>
      <c r="BA28" s="43" t="s">
        <v>92</v>
      </c>
      <c r="BB28" s="43" t="s">
        <v>92</v>
      </c>
      <c r="BC28" s="43" t="s">
        <v>92</v>
      </c>
      <c r="BD28" s="43" t="s">
        <v>92</v>
      </c>
      <c r="BE28" s="43" t="s">
        <v>92</v>
      </c>
      <c r="BF28" s="33">
        <v>471</v>
      </c>
      <c r="BG28" s="43">
        <v>70</v>
      </c>
      <c r="BH28" s="43">
        <v>61</v>
      </c>
      <c r="BI28" s="43">
        <v>11</v>
      </c>
      <c r="BJ28" s="43">
        <v>1</v>
      </c>
      <c r="BK28" s="43">
        <v>0</v>
      </c>
      <c r="BL28" s="43">
        <v>409</v>
      </c>
      <c r="BM28" s="32">
        <v>59</v>
      </c>
    </row>
    <row r="29" spans="1:65" x14ac:dyDescent="0.3">
      <c r="A29" s="26" t="s">
        <v>12</v>
      </c>
      <c r="B29" s="159">
        <f t="shared" si="18"/>
        <v>25443</v>
      </c>
      <c r="C29" s="154">
        <f t="shared" si="0"/>
        <v>6815</v>
      </c>
      <c r="D29" s="154">
        <f t="shared" si="0"/>
        <v>5607</v>
      </c>
      <c r="E29" s="154">
        <f t="shared" si="0"/>
        <v>1078</v>
      </c>
      <c r="F29" s="154">
        <f t="shared" si="0"/>
        <v>301</v>
      </c>
      <c r="G29" s="154">
        <f t="shared" si="0"/>
        <v>59</v>
      </c>
      <c r="H29" s="154">
        <f t="shared" si="0"/>
        <v>19535</v>
      </c>
      <c r="I29" s="180">
        <f t="shared" si="0"/>
        <v>5678</v>
      </c>
      <c r="J29" s="30">
        <v>7123</v>
      </c>
      <c r="K29" s="20">
        <v>2235</v>
      </c>
      <c r="L29" s="20">
        <v>1775</v>
      </c>
      <c r="M29" s="20">
        <v>319</v>
      </c>
      <c r="N29" s="20">
        <v>30</v>
      </c>
      <c r="O29" s="20">
        <v>2</v>
      </c>
      <c r="P29" s="20">
        <v>5318</v>
      </c>
      <c r="Q29" s="21">
        <v>1914</v>
      </c>
      <c r="R29" s="159">
        <f t="shared" si="19"/>
        <v>18320</v>
      </c>
      <c r="S29" s="154">
        <f t="shared" si="20"/>
        <v>4580</v>
      </c>
      <c r="T29" s="154">
        <f t="shared" si="21"/>
        <v>3832</v>
      </c>
      <c r="U29" s="154">
        <f t="shared" si="22"/>
        <v>759</v>
      </c>
      <c r="V29" s="154">
        <f t="shared" si="23"/>
        <v>271</v>
      </c>
      <c r="W29" s="154">
        <f t="shared" si="24"/>
        <v>57</v>
      </c>
      <c r="X29" s="154">
        <f t="shared" si="25"/>
        <v>14217</v>
      </c>
      <c r="Y29" s="180">
        <f t="shared" si="26"/>
        <v>3764</v>
      </c>
      <c r="Z29" s="30">
        <v>17367</v>
      </c>
      <c r="AA29" s="20">
        <v>4480</v>
      </c>
      <c r="AB29" s="20">
        <v>3601</v>
      </c>
      <c r="AC29" s="20">
        <v>746</v>
      </c>
      <c r="AD29" s="20">
        <v>269</v>
      </c>
      <c r="AE29" s="20">
        <v>56</v>
      </c>
      <c r="AF29" s="20">
        <v>13497</v>
      </c>
      <c r="AG29" s="37">
        <v>3678</v>
      </c>
      <c r="AH29" s="3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30">
        <v>409</v>
      </c>
      <c r="AQ29" s="20">
        <v>14</v>
      </c>
      <c r="AR29" s="20">
        <v>198</v>
      </c>
      <c r="AS29" s="20">
        <v>5</v>
      </c>
      <c r="AT29" s="20">
        <v>0</v>
      </c>
      <c r="AU29" s="20">
        <v>0</v>
      </c>
      <c r="AV29" s="20">
        <v>211</v>
      </c>
      <c r="AW29" s="37">
        <v>9</v>
      </c>
      <c r="AX29" s="30" t="s">
        <v>89</v>
      </c>
      <c r="AY29" s="20" t="s">
        <v>90</v>
      </c>
      <c r="AZ29" s="20" t="s">
        <v>90</v>
      </c>
      <c r="BA29" s="20" t="s">
        <v>90</v>
      </c>
      <c r="BB29" s="20" t="s">
        <v>90</v>
      </c>
      <c r="BC29" s="20" t="s">
        <v>90</v>
      </c>
      <c r="BD29" s="20" t="s">
        <v>90</v>
      </c>
      <c r="BE29" s="20" t="s">
        <v>90</v>
      </c>
      <c r="BF29" s="30">
        <v>544</v>
      </c>
      <c r="BG29" s="20">
        <v>86</v>
      </c>
      <c r="BH29" s="20">
        <v>33</v>
      </c>
      <c r="BI29" s="20">
        <v>8</v>
      </c>
      <c r="BJ29" s="20">
        <v>2</v>
      </c>
      <c r="BK29" s="20">
        <v>1</v>
      </c>
      <c r="BL29" s="20">
        <v>509</v>
      </c>
      <c r="BM29" s="21">
        <v>77</v>
      </c>
    </row>
    <row r="30" spans="1:65" x14ac:dyDescent="0.3">
      <c r="A30" s="26" t="s">
        <v>13</v>
      </c>
      <c r="B30" s="159">
        <f t="shared" si="18"/>
        <v>29568</v>
      </c>
      <c r="C30" s="154">
        <f t="shared" si="0"/>
        <v>7975</v>
      </c>
      <c r="D30" s="154">
        <f t="shared" si="0"/>
        <v>6554</v>
      </c>
      <c r="E30" s="154">
        <f t="shared" si="0"/>
        <v>1207</v>
      </c>
      <c r="F30" s="154">
        <f t="shared" si="0"/>
        <v>329</v>
      </c>
      <c r="G30" s="154">
        <f t="shared" si="0"/>
        <v>24</v>
      </c>
      <c r="H30" s="154">
        <f t="shared" si="0"/>
        <v>22685</v>
      </c>
      <c r="I30" s="180">
        <f t="shared" si="0"/>
        <v>6744</v>
      </c>
      <c r="J30" s="30">
        <v>7718</v>
      </c>
      <c r="K30" s="20">
        <v>2580</v>
      </c>
      <c r="L30" s="20">
        <v>1979</v>
      </c>
      <c r="M30" s="20">
        <v>394</v>
      </c>
      <c r="N30" s="20">
        <v>30</v>
      </c>
      <c r="O30" s="20">
        <v>2</v>
      </c>
      <c r="P30" s="20">
        <v>5709</v>
      </c>
      <c r="Q30" s="21">
        <v>2184</v>
      </c>
      <c r="R30" s="159">
        <f t="shared" si="19"/>
        <v>21850</v>
      </c>
      <c r="S30" s="154">
        <f t="shared" si="20"/>
        <v>5395</v>
      </c>
      <c r="T30" s="154">
        <f t="shared" si="21"/>
        <v>4575</v>
      </c>
      <c r="U30" s="154">
        <f t="shared" si="22"/>
        <v>813</v>
      </c>
      <c r="V30" s="154">
        <f t="shared" si="23"/>
        <v>299</v>
      </c>
      <c r="W30" s="154">
        <f t="shared" si="24"/>
        <v>22</v>
      </c>
      <c r="X30" s="154">
        <f t="shared" si="25"/>
        <v>16976</v>
      </c>
      <c r="Y30" s="180">
        <f t="shared" si="26"/>
        <v>4560</v>
      </c>
      <c r="Z30" s="30">
        <v>20543</v>
      </c>
      <c r="AA30" s="20">
        <v>5225</v>
      </c>
      <c r="AB30" s="20">
        <v>4129</v>
      </c>
      <c r="AC30" s="20">
        <v>780</v>
      </c>
      <c r="AD30" s="20">
        <v>297</v>
      </c>
      <c r="AE30" s="20">
        <v>21</v>
      </c>
      <c r="AF30" s="20">
        <v>16117</v>
      </c>
      <c r="AG30" s="37">
        <v>4424</v>
      </c>
      <c r="AH30" s="3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30">
        <v>486</v>
      </c>
      <c r="AQ30" s="20">
        <v>16</v>
      </c>
      <c r="AR30" s="20">
        <v>228</v>
      </c>
      <c r="AS30" s="20">
        <v>5</v>
      </c>
      <c r="AT30" s="20">
        <v>0</v>
      </c>
      <c r="AU30" s="20">
        <v>0</v>
      </c>
      <c r="AV30" s="20">
        <v>258</v>
      </c>
      <c r="AW30" s="37">
        <v>11</v>
      </c>
      <c r="AX30" s="30" t="s">
        <v>89</v>
      </c>
      <c r="AY30" s="20" t="s">
        <v>90</v>
      </c>
      <c r="AZ30" s="20" t="s">
        <v>90</v>
      </c>
      <c r="BA30" s="20" t="s">
        <v>90</v>
      </c>
      <c r="BB30" s="20" t="s">
        <v>90</v>
      </c>
      <c r="BC30" s="20" t="s">
        <v>90</v>
      </c>
      <c r="BD30" s="20" t="s">
        <v>90</v>
      </c>
      <c r="BE30" s="20" t="s">
        <v>90</v>
      </c>
      <c r="BF30" s="30">
        <v>821</v>
      </c>
      <c r="BG30" s="20">
        <v>154</v>
      </c>
      <c r="BH30" s="20">
        <v>218</v>
      </c>
      <c r="BI30" s="20">
        <v>28</v>
      </c>
      <c r="BJ30" s="20">
        <v>2</v>
      </c>
      <c r="BK30" s="20">
        <v>1</v>
      </c>
      <c r="BL30" s="20">
        <v>601</v>
      </c>
      <c r="BM30" s="21">
        <v>125</v>
      </c>
    </row>
    <row r="31" spans="1:65" ht="17.25" thickBot="1" x14ac:dyDescent="0.35">
      <c r="A31" s="412" t="s">
        <v>14</v>
      </c>
      <c r="B31" s="173">
        <f t="shared" si="18"/>
        <v>30922</v>
      </c>
      <c r="C31" s="155">
        <f t="shared" si="0"/>
        <v>8784</v>
      </c>
      <c r="D31" s="155">
        <f t="shared" si="0"/>
        <v>6944</v>
      </c>
      <c r="E31" s="155">
        <f t="shared" si="0"/>
        <v>1444</v>
      </c>
      <c r="F31" s="155">
        <f t="shared" si="0"/>
        <v>334</v>
      </c>
      <c r="G31" s="155">
        <f t="shared" si="0"/>
        <v>71</v>
      </c>
      <c r="H31" s="155">
        <f t="shared" si="0"/>
        <v>23644</v>
      </c>
      <c r="I31" s="411">
        <f t="shared" si="0"/>
        <v>7269</v>
      </c>
      <c r="J31" s="112">
        <v>8003</v>
      </c>
      <c r="K31" s="111">
        <v>2883</v>
      </c>
      <c r="L31" s="111">
        <v>2055</v>
      </c>
      <c r="M31" s="111">
        <v>470</v>
      </c>
      <c r="N31" s="111">
        <v>29</v>
      </c>
      <c r="O31" s="111">
        <v>5</v>
      </c>
      <c r="P31" s="111">
        <v>5919</v>
      </c>
      <c r="Q31" s="150">
        <v>2408</v>
      </c>
      <c r="R31" s="173">
        <f t="shared" si="19"/>
        <v>22919</v>
      </c>
      <c r="S31" s="155">
        <f t="shared" si="20"/>
        <v>5901</v>
      </c>
      <c r="T31" s="155">
        <f t="shared" si="21"/>
        <v>4889</v>
      </c>
      <c r="U31" s="155">
        <f t="shared" si="22"/>
        <v>974</v>
      </c>
      <c r="V31" s="155">
        <f t="shared" si="23"/>
        <v>305</v>
      </c>
      <c r="W31" s="155">
        <f t="shared" si="24"/>
        <v>66</v>
      </c>
      <c r="X31" s="155">
        <f t="shared" si="25"/>
        <v>17725</v>
      </c>
      <c r="Y31" s="411">
        <f t="shared" si="26"/>
        <v>4861</v>
      </c>
      <c r="Z31" s="112">
        <v>21943</v>
      </c>
      <c r="AA31" s="111">
        <v>5793</v>
      </c>
      <c r="AB31" s="111">
        <v>4595</v>
      </c>
      <c r="AC31" s="111">
        <v>938</v>
      </c>
      <c r="AD31" s="111">
        <v>302</v>
      </c>
      <c r="AE31" s="111">
        <v>65</v>
      </c>
      <c r="AF31" s="111">
        <v>17046</v>
      </c>
      <c r="AG31" s="169">
        <v>4790</v>
      </c>
      <c r="AH31" s="112">
        <v>0</v>
      </c>
      <c r="AI31" s="111">
        <v>0</v>
      </c>
      <c r="AJ31" s="111">
        <v>0</v>
      </c>
      <c r="AK31" s="111">
        <v>0</v>
      </c>
      <c r="AL31" s="111">
        <v>0</v>
      </c>
      <c r="AM31" s="111">
        <v>0</v>
      </c>
      <c r="AN31" s="111">
        <v>0</v>
      </c>
      <c r="AO31" s="111">
        <v>0</v>
      </c>
      <c r="AP31" s="112">
        <v>571</v>
      </c>
      <c r="AQ31" s="111">
        <v>39</v>
      </c>
      <c r="AR31" s="111">
        <v>251</v>
      </c>
      <c r="AS31" s="111">
        <v>27</v>
      </c>
      <c r="AT31" s="111">
        <v>1</v>
      </c>
      <c r="AU31" s="111">
        <v>0</v>
      </c>
      <c r="AV31" s="111">
        <v>319</v>
      </c>
      <c r="AW31" s="169">
        <v>12</v>
      </c>
      <c r="AX31" s="112" t="s">
        <v>89</v>
      </c>
      <c r="AY31" s="111" t="s">
        <v>90</v>
      </c>
      <c r="AZ31" s="111" t="s">
        <v>90</v>
      </c>
      <c r="BA31" s="111" t="s">
        <v>90</v>
      </c>
      <c r="BB31" s="111" t="s">
        <v>90</v>
      </c>
      <c r="BC31" s="111" t="s">
        <v>90</v>
      </c>
      <c r="BD31" s="111" t="s">
        <v>90</v>
      </c>
      <c r="BE31" s="111" t="s">
        <v>90</v>
      </c>
      <c r="BF31" s="112">
        <v>405</v>
      </c>
      <c r="BG31" s="111">
        <v>69</v>
      </c>
      <c r="BH31" s="111">
        <v>43</v>
      </c>
      <c r="BI31" s="111">
        <v>9</v>
      </c>
      <c r="BJ31" s="111">
        <v>2</v>
      </c>
      <c r="BK31" s="111">
        <v>1</v>
      </c>
      <c r="BL31" s="111">
        <v>360</v>
      </c>
      <c r="BM31" s="150">
        <v>59</v>
      </c>
    </row>
    <row r="32" spans="1:65" x14ac:dyDescent="0.3">
      <c r="A32" s="66" t="s">
        <v>15</v>
      </c>
      <c r="B32" s="171">
        <f t="shared" si="18"/>
        <v>32861</v>
      </c>
      <c r="C32" s="156">
        <f t="shared" si="0"/>
        <v>9698</v>
      </c>
      <c r="D32" s="156">
        <f t="shared" si="0"/>
        <v>7373</v>
      </c>
      <c r="E32" s="156">
        <f t="shared" si="0"/>
        <v>1612</v>
      </c>
      <c r="F32" s="156">
        <f t="shared" si="0"/>
        <v>356</v>
      </c>
      <c r="G32" s="156">
        <f t="shared" si="0"/>
        <v>79</v>
      </c>
      <c r="H32" s="156">
        <f t="shared" si="0"/>
        <v>25132</v>
      </c>
      <c r="I32" s="409">
        <f t="shared" si="0"/>
        <v>8007</v>
      </c>
      <c r="J32" s="172">
        <v>8326</v>
      </c>
      <c r="K32" s="77">
        <v>3270</v>
      </c>
      <c r="L32" s="77">
        <v>2206</v>
      </c>
      <c r="M32" s="77">
        <v>565</v>
      </c>
      <c r="N32" s="77">
        <v>31</v>
      </c>
      <c r="O32" s="77">
        <v>7</v>
      </c>
      <c r="P32" s="77">
        <v>6089</v>
      </c>
      <c r="Q32" s="149">
        <v>2698</v>
      </c>
      <c r="R32" s="171">
        <f t="shared" si="19"/>
        <v>24535</v>
      </c>
      <c r="S32" s="156">
        <f t="shared" si="20"/>
        <v>6428</v>
      </c>
      <c r="T32" s="156">
        <f t="shared" si="21"/>
        <v>5167</v>
      </c>
      <c r="U32" s="156">
        <f t="shared" si="22"/>
        <v>1047</v>
      </c>
      <c r="V32" s="156">
        <f t="shared" si="23"/>
        <v>325</v>
      </c>
      <c r="W32" s="156">
        <f t="shared" si="24"/>
        <v>72</v>
      </c>
      <c r="X32" s="156">
        <f t="shared" si="25"/>
        <v>19043</v>
      </c>
      <c r="Y32" s="409">
        <f t="shared" si="26"/>
        <v>5309</v>
      </c>
      <c r="Z32" s="172">
        <v>23390</v>
      </c>
      <c r="AA32" s="77">
        <v>6336</v>
      </c>
      <c r="AB32" s="77">
        <v>4809</v>
      </c>
      <c r="AC32" s="77">
        <v>1025</v>
      </c>
      <c r="AD32" s="77">
        <v>322</v>
      </c>
      <c r="AE32" s="77">
        <v>71</v>
      </c>
      <c r="AF32" s="77">
        <v>18259</v>
      </c>
      <c r="AG32" s="166">
        <v>5240</v>
      </c>
      <c r="AH32" s="172">
        <v>0</v>
      </c>
      <c r="AI32" s="77">
        <v>0</v>
      </c>
      <c r="AJ32" s="77">
        <v>0</v>
      </c>
      <c r="AK32" s="77">
        <v>0</v>
      </c>
      <c r="AL32" s="77">
        <v>0</v>
      </c>
      <c r="AM32" s="77">
        <v>0</v>
      </c>
      <c r="AN32" s="77">
        <v>0</v>
      </c>
      <c r="AO32" s="77">
        <v>0</v>
      </c>
      <c r="AP32" s="172">
        <v>666</v>
      </c>
      <c r="AQ32" s="77">
        <v>16</v>
      </c>
      <c r="AR32" s="77">
        <v>307</v>
      </c>
      <c r="AS32" s="77">
        <v>9</v>
      </c>
      <c r="AT32" s="77">
        <v>1</v>
      </c>
      <c r="AU32" s="77">
        <v>0</v>
      </c>
      <c r="AV32" s="77">
        <v>358</v>
      </c>
      <c r="AW32" s="166">
        <v>7</v>
      </c>
      <c r="AX32" s="172" t="s">
        <v>89</v>
      </c>
      <c r="AY32" s="77" t="s">
        <v>90</v>
      </c>
      <c r="AZ32" s="77" t="s">
        <v>90</v>
      </c>
      <c r="BA32" s="77" t="s">
        <v>90</v>
      </c>
      <c r="BB32" s="77" t="s">
        <v>90</v>
      </c>
      <c r="BC32" s="77" t="s">
        <v>90</v>
      </c>
      <c r="BD32" s="77" t="s">
        <v>90</v>
      </c>
      <c r="BE32" s="77" t="s">
        <v>90</v>
      </c>
      <c r="BF32" s="172">
        <v>479</v>
      </c>
      <c r="BG32" s="77">
        <v>76</v>
      </c>
      <c r="BH32" s="77">
        <v>51</v>
      </c>
      <c r="BI32" s="77">
        <v>13</v>
      </c>
      <c r="BJ32" s="77">
        <v>2</v>
      </c>
      <c r="BK32" s="77">
        <v>1</v>
      </c>
      <c r="BL32" s="77">
        <v>426</v>
      </c>
      <c r="BM32" s="149">
        <v>62</v>
      </c>
    </row>
    <row r="33" spans="1:65" x14ac:dyDescent="0.3">
      <c r="A33" s="26" t="s">
        <v>16</v>
      </c>
      <c r="B33" s="159">
        <f t="shared" si="18"/>
        <v>34267</v>
      </c>
      <c r="C33" s="154">
        <f t="shared" si="0"/>
        <v>10628</v>
      </c>
      <c r="D33" s="154">
        <f t="shared" si="0"/>
        <v>7931</v>
      </c>
      <c r="E33" s="154">
        <f t="shared" si="0"/>
        <v>1947</v>
      </c>
      <c r="F33" s="154">
        <f t="shared" si="0"/>
        <v>373</v>
      </c>
      <c r="G33" s="154">
        <f t="shared" si="0"/>
        <v>74</v>
      </c>
      <c r="H33" s="154">
        <f t="shared" si="0"/>
        <v>25963</v>
      </c>
      <c r="I33" s="180">
        <f t="shared" si="0"/>
        <v>8607</v>
      </c>
      <c r="J33" s="30">
        <v>8795</v>
      </c>
      <c r="K33" s="20">
        <v>3602</v>
      </c>
      <c r="L33" s="20">
        <v>2254</v>
      </c>
      <c r="M33" s="20">
        <v>625</v>
      </c>
      <c r="N33" s="20">
        <v>31</v>
      </c>
      <c r="O33" s="20">
        <v>5</v>
      </c>
      <c r="P33" s="20">
        <v>6510</v>
      </c>
      <c r="Q33" s="21">
        <v>2972</v>
      </c>
      <c r="R33" s="159">
        <f t="shared" si="19"/>
        <v>25472</v>
      </c>
      <c r="S33" s="154">
        <f t="shared" si="20"/>
        <v>7026</v>
      </c>
      <c r="T33" s="154">
        <f t="shared" si="21"/>
        <v>5677</v>
      </c>
      <c r="U33" s="154">
        <f t="shared" si="22"/>
        <v>1322</v>
      </c>
      <c r="V33" s="154">
        <f t="shared" si="23"/>
        <v>342</v>
      </c>
      <c r="W33" s="154">
        <f t="shared" si="24"/>
        <v>69</v>
      </c>
      <c r="X33" s="154">
        <f t="shared" si="25"/>
        <v>19453</v>
      </c>
      <c r="Y33" s="180">
        <f t="shared" si="26"/>
        <v>5635</v>
      </c>
      <c r="Z33" s="30">
        <v>24019</v>
      </c>
      <c r="AA33" s="20">
        <v>6813</v>
      </c>
      <c r="AB33" s="20">
        <v>5256</v>
      </c>
      <c r="AC33" s="20">
        <v>1298</v>
      </c>
      <c r="AD33" s="20">
        <v>338</v>
      </c>
      <c r="AE33" s="20">
        <v>68</v>
      </c>
      <c r="AF33" s="20">
        <v>18425</v>
      </c>
      <c r="AG33" s="37">
        <v>5447</v>
      </c>
      <c r="AH33" s="3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30">
        <v>799</v>
      </c>
      <c r="AQ33" s="20">
        <v>24</v>
      </c>
      <c r="AR33" s="20">
        <v>363</v>
      </c>
      <c r="AS33" s="20">
        <v>9</v>
      </c>
      <c r="AT33" s="20">
        <v>2</v>
      </c>
      <c r="AU33" s="20">
        <v>0</v>
      </c>
      <c r="AV33" s="20">
        <v>434</v>
      </c>
      <c r="AW33" s="37">
        <v>15</v>
      </c>
      <c r="AX33" s="30" t="s">
        <v>89</v>
      </c>
      <c r="AY33" s="20" t="s">
        <v>90</v>
      </c>
      <c r="AZ33" s="20" t="s">
        <v>90</v>
      </c>
      <c r="BA33" s="20" t="s">
        <v>90</v>
      </c>
      <c r="BB33" s="20" t="s">
        <v>90</v>
      </c>
      <c r="BC33" s="20" t="s">
        <v>90</v>
      </c>
      <c r="BD33" s="20" t="s">
        <v>90</v>
      </c>
      <c r="BE33" s="20" t="s">
        <v>90</v>
      </c>
      <c r="BF33" s="30">
        <v>654</v>
      </c>
      <c r="BG33" s="20">
        <v>189</v>
      </c>
      <c r="BH33" s="20">
        <v>58</v>
      </c>
      <c r="BI33" s="20">
        <v>15</v>
      </c>
      <c r="BJ33" s="20">
        <v>2</v>
      </c>
      <c r="BK33" s="20">
        <v>1</v>
      </c>
      <c r="BL33" s="20">
        <v>594</v>
      </c>
      <c r="BM33" s="21">
        <v>173</v>
      </c>
    </row>
    <row r="34" spans="1:65" x14ac:dyDescent="0.3">
      <c r="A34" s="67" t="s">
        <v>17</v>
      </c>
      <c r="B34" s="159">
        <f t="shared" si="18"/>
        <v>35172</v>
      </c>
      <c r="C34" s="154">
        <f t="shared" si="0"/>
        <v>11280</v>
      </c>
      <c r="D34" s="154">
        <f t="shared" si="0"/>
        <v>8296</v>
      </c>
      <c r="E34" s="154">
        <f t="shared" si="0"/>
        <v>2105</v>
      </c>
      <c r="F34" s="154">
        <f t="shared" si="0"/>
        <v>37</v>
      </c>
      <c r="G34" s="154">
        <f t="shared" si="0"/>
        <v>8</v>
      </c>
      <c r="H34" s="154">
        <f t="shared" si="0"/>
        <v>26839</v>
      </c>
      <c r="I34" s="180">
        <f t="shared" si="0"/>
        <v>9167</v>
      </c>
      <c r="J34" s="30">
        <v>9327</v>
      </c>
      <c r="K34" s="20">
        <v>4001</v>
      </c>
      <c r="L34" s="20">
        <v>2341</v>
      </c>
      <c r="M34" s="20">
        <v>708</v>
      </c>
      <c r="N34" s="20">
        <v>32</v>
      </c>
      <c r="O34" s="20">
        <v>8</v>
      </c>
      <c r="P34" s="20">
        <v>6954</v>
      </c>
      <c r="Q34" s="21">
        <v>3285</v>
      </c>
      <c r="R34" s="159">
        <f t="shared" si="19"/>
        <v>25845</v>
      </c>
      <c r="S34" s="154">
        <f t="shared" si="20"/>
        <v>7279</v>
      </c>
      <c r="T34" s="154">
        <f t="shared" si="21"/>
        <v>5955</v>
      </c>
      <c r="U34" s="154">
        <f t="shared" si="22"/>
        <v>1397</v>
      </c>
      <c r="V34" s="154">
        <f t="shared" si="23"/>
        <v>5</v>
      </c>
      <c r="W34" s="154">
        <f t="shared" si="24"/>
        <v>0</v>
      </c>
      <c r="X34" s="154">
        <f t="shared" si="25"/>
        <v>19885</v>
      </c>
      <c r="Y34" s="180">
        <f t="shared" si="26"/>
        <v>5882</v>
      </c>
      <c r="Z34" s="30">
        <v>24400</v>
      </c>
      <c r="AA34" s="20">
        <v>7136</v>
      </c>
      <c r="AB34" s="20">
        <v>5475</v>
      </c>
      <c r="AC34" s="20">
        <v>1355</v>
      </c>
      <c r="AD34" s="79">
        <v>0</v>
      </c>
      <c r="AE34" s="79">
        <v>0</v>
      </c>
      <c r="AF34" s="20">
        <v>18925</v>
      </c>
      <c r="AG34" s="37">
        <v>5781</v>
      </c>
      <c r="AH34" s="3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30">
        <v>915</v>
      </c>
      <c r="AQ34" s="20">
        <v>36</v>
      </c>
      <c r="AR34" s="20">
        <v>408</v>
      </c>
      <c r="AS34" s="20">
        <v>12</v>
      </c>
      <c r="AT34" s="20">
        <v>4</v>
      </c>
      <c r="AU34" s="20">
        <v>0</v>
      </c>
      <c r="AV34" s="20">
        <v>503</v>
      </c>
      <c r="AW34" s="37">
        <v>24</v>
      </c>
      <c r="AX34" s="30" t="s">
        <v>89</v>
      </c>
      <c r="AY34" s="20" t="s">
        <v>90</v>
      </c>
      <c r="AZ34" s="20" t="s">
        <v>90</v>
      </c>
      <c r="BA34" s="20" t="s">
        <v>90</v>
      </c>
      <c r="BB34" s="20" t="s">
        <v>90</v>
      </c>
      <c r="BC34" s="20" t="s">
        <v>90</v>
      </c>
      <c r="BD34" s="20" t="s">
        <v>90</v>
      </c>
      <c r="BE34" s="20" t="s">
        <v>90</v>
      </c>
      <c r="BF34" s="30">
        <v>530</v>
      </c>
      <c r="BG34" s="20">
        <v>107</v>
      </c>
      <c r="BH34" s="20">
        <v>72</v>
      </c>
      <c r="BI34" s="20">
        <v>30</v>
      </c>
      <c r="BJ34" s="20">
        <v>1</v>
      </c>
      <c r="BK34" s="20">
        <v>0</v>
      </c>
      <c r="BL34" s="20">
        <v>457</v>
      </c>
      <c r="BM34" s="21">
        <v>77</v>
      </c>
    </row>
    <row r="35" spans="1:65" x14ac:dyDescent="0.3">
      <c r="A35" s="67" t="s">
        <v>18</v>
      </c>
      <c r="B35" s="159">
        <f t="shared" si="18"/>
        <v>39166</v>
      </c>
      <c r="C35" s="154">
        <f t="shared" si="0"/>
        <v>12755</v>
      </c>
      <c r="D35" s="154">
        <f t="shared" si="0"/>
        <v>8954</v>
      </c>
      <c r="E35" s="154">
        <f t="shared" si="0"/>
        <v>2261</v>
      </c>
      <c r="F35" s="154">
        <f t="shared" si="0"/>
        <v>658</v>
      </c>
      <c r="G35" s="154">
        <f t="shared" si="0"/>
        <v>129</v>
      </c>
      <c r="H35" s="154">
        <f t="shared" si="0"/>
        <v>29554</v>
      </c>
      <c r="I35" s="180">
        <f t="shared" si="0"/>
        <v>10365</v>
      </c>
      <c r="J35" s="30">
        <v>9972</v>
      </c>
      <c r="K35" s="20">
        <v>4522</v>
      </c>
      <c r="L35" s="20">
        <v>2381</v>
      </c>
      <c r="M35" s="20">
        <v>779</v>
      </c>
      <c r="N35" s="20">
        <v>75</v>
      </c>
      <c r="O35" s="20">
        <v>28</v>
      </c>
      <c r="P35" s="20">
        <v>7516</v>
      </c>
      <c r="Q35" s="21">
        <v>3715</v>
      </c>
      <c r="R35" s="159">
        <f t="shared" si="19"/>
        <v>29194</v>
      </c>
      <c r="S35" s="154">
        <f t="shared" si="20"/>
        <v>8233</v>
      </c>
      <c r="T35" s="154">
        <f t="shared" si="21"/>
        <v>6573</v>
      </c>
      <c r="U35" s="154">
        <f t="shared" si="22"/>
        <v>1482</v>
      </c>
      <c r="V35" s="154">
        <f t="shared" si="23"/>
        <v>583</v>
      </c>
      <c r="W35" s="154">
        <f t="shared" si="24"/>
        <v>101</v>
      </c>
      <c r="X35" s="154">
        <f t="shared" si="25"/>
        <v>22038</v>
      </c>
      <c r="Y35" s="180">
        <f t="shared" si="26"/>
        <v>6650</v>
      </c>
      <c r="Z35" s="30">
        <v>27564</v>
      </c>
      <c r="AA35" s="20">
        <v>8077</v>
      </c>
      <c r="AB35" s="20">
        <v>6033</v>
      </c>
      <c r="AC35" s="20">
        <v>1452</v>
      </c>
      <c r="AD35" s="20">
        <v>574</v>
      </c>
      <c r="AE35" s="20">
        <v>100</v>
      </c>
      <c r="AF35" s="20">
        <v>20957</v>
      </c>
      <c r="AG35" s="37">
        <v>6525</v>
      </c>
      <c r="AH35" s="3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30">
        <v>992</v>
      </c>
      <c r="AQ35" s="20">
        <v>34</v>
      </c>
      <c r="AR35" s="20">
        <v>480</v>
      </c>
      <c r="AS35" s="20">
        <v>12</v>
      </c>
      <c r="AT35" s="20">
        <v>4</v>
      </c>
      <c r="AU35" s="20">
        <v>0</v>
      </c>
      <c r="AV35" s="20">
        <v>508</v>
      </c>
      <c r="AW35" s="37">
        <v>22</v>
      </c>
      <c r="AX35" s="30" t="s">
        <v>89</v>
      </c>
      <c r="AY35" s="20" t="s">
        <v>90</v>
      </c>
      <c r="AZ35" s="20" t="s">
        <v>90</v>
      </c>
      <c r="BA35" s="20" t="s">
        <v>90</v>
      </c>
      <c r="BB35" s="20" t="s">
        <v>90</v>
      </c>
      <c r="BC35" s="20" t="s">
        <v>90</v>
      </c>
      <c r="BD35" s="20" t="s">
        <v>90</v>
      </c>
      <c r="BE35" s="20" t="s">
        <v>90</v>
      </c>
      <c r="BF35" s="30">
        <v>638</v>
      </c>
      <c r="BG35" s="20">
        <v>122</v>
      </c>
      <c r="BH35" s="20">
        <v>60</v>
      </c>
      <c r="BI35" s="20">
        <v>18</v>
      </c>
      <c r="BJ35" s="20">
        <v>5</v>
      </c>
      <c r="BK35" s="20">
        <v>1</v>
      </c>
      <c r="BL35" s="20">
        <v>573</v>
      </c>
      <c r="BM35" s="21">
        <v>103</v>
      </c>
    </row>
    <row r="36" spans="1:65" x14ac:dyDescent="0.3">
      <c r="A36" s="26" t="s">
        <v>19</v>
      </c>
      <c r="B36" s="159">
        <f t="shared" si="18"/>
        <v>42414</v>
      </c>
      <c r="C36" s="154">
        <f t="shared" si="0"/>
        <v>14696</v>
      </c>
      <c r="D36" s="154">
        <f t="shared" si="0"/>
        <v>9423</v>
      </c>
      <c r="E36" s="154">
        <f t="shared" si="0"/>
        <v>2696</v>
      </c>
      <c r="F36" s="154">
        <f t="shared" si="0"/>
        <v>686</v>
      </c>
      <c r="G36" s="154">
        <f t="shared" si="0"/>
        <v>156</v>
      </c>
      <c r="H36" s="154">
        <f t="shared" si="0"/>
        <v>32305</v>
      </c>
      <c r="I36" s="180">
        <f t="shared" si="0"/>
        <v>11844</v>
      </c>
      <c r="J36" s="30">
        <v>11149</v>
      </c>
      <c r="K36" s="20">
        <v>5407</v>
      </c>
      <c r="L36" s="20">
        <v>2424</v>
      </c>
      <c r="M36" s="20">
        <v>865</v>
      </c>
      <c r="N36" s="20">
        <v>90</v>
      </c>
      <c r="O36" s="20">
        <v>43</v>
      </c>
      <c r="P36" s="20">
        <v>8635</v>
      </c>
      <c r="Q36" s="21">
        <v>4499</v>
      </c>
      <c r="R36" s="159">
        <f t="shared" si="19"/>
        <v>31265</v>
      </c>
      <c r="S36" s="154">
        <f t="shared" si="20"/>
        <v>9289</v>
      </c>
      <c r="T36" s="154">
        <f t="shared" si="21"/>
        <v>6999</v>
      </c>
      <c r="U36" s="154">
        <f t="shared" si="22"/>
        <v>1831</v>
      </c>
      <c r="V36" s="154">
        <f t="shared" si="23"/>
        <v>596</v>
      </c>
      <c r="W36" s="154">
        <f t="shared" si="24"/>
        <v>113</v>
      </c>
      <c r="X36" s="154">
        <f t="shared" si="25"/>
        <v>23670</v>
      </c>
      <c r="Y36" s="180">
        <f t="shared" si="26"/>
        <v>7345</v>
      </c>
      <c r="Z36" s="30">
        <v>29240</v>
      </c>
      <c r="AA36" s="20">
        <v>9079</v>
      </c>
      <c r="AB36" s="20">
        <v>6279</v>
      </c>
      <c r="AC36" s="20">
        <v>1790</v>
      </c>
      <c r="AD36" s="20">
        <v>587</v>
      </c>
      <c r="AE36" s="20">
        <v>112</v>
      </c>
      <c r="AF36" s="20">
        <v>22374</v>
      </c>
      <c r="AG36" s="37">
        <v>7177</v>
      </c>
      <c r="AH36" s="3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30">
        <v>1229</v>
      </c>
      <c r="AQ36" s="20">
        <v>62</v>
      </c>
      <c r="AR36" s="20">
        <v>542</v>
      </c>
      <c r="AS36" s="20">
        <v>14</v>
      </c>
      <c r="AT36" s="20">
        <v>5</v>
      </c>
      <c r="AU36" s="20">
        <v>0</v>
      </c>
      <c r="AV36" s="20">
        <v>682</v>
      </c>
      <c r="AW36" s="37">
        <v>48</v>
      </c>
      <c r="AX36" s="30" t="s">
        <v>89</v>
      </c>
      <c r="AY36" s="20" t="s">
        <v>90</v>
      </c>
      <c r="AZ36" s="20" t="s">
        <v>90</v>
      </c>
      <c r="BA36" s="20" t="s">
        <v>90</v>
      </c>
      <c r="BB36" s="20" t="s">
        <v>90</v>
      </c>
      <c r="BC36" s="20" t="s">
        <v>90</v>
      </c>
      <c r="BD36" s="20" t="s">
        <v>90</v>
      </c>
      <c r="BE36" s="20" t="s">
        <v>90</v>
      </c>
      <c r="BF36" s="30">
        <v>796</v>
      </c>
      <c r="BG36" s="20">
        <v>148</v>
      </c>
      <c r="BH36" s="20">
        <v>178</v>
      </c>
      <c r="BI36" s="20">
        <v>27</v>
      </c>
      <c r="BJ36" s="20">
        <v>4</v>
      </c>
      <c r="BK36" s="20">
        <v>1</v>
      </c>
      <c r="BL36" s="20">
        <v>614</v>
      </c>
      <c r="BM36" s="21">
        <v>120</v>
      </c>
    </row>
    <row r="37" spans="1:65" x14ac:dyDescent="0.3">
      <c r="A37" s="67" t="s">
        <v>20</v>
      </c>
      <c r="B37" s="159">
        <f t="shared" si="18"/>
        <v>47055</v>
      </c>
      <c r="C37" s="154">
        <f t="shared" si="0"/>
        <v>17137</v>
      </c>
      <c r="D37" s="154">
        <f t="shared" si="0"/>
        <v>10456</v>
      </c>
      <c r="E37" s="154">
        <f t="shared" si="0"/>
        <v>3170</v>
      </c>
      <c r="F37" s="154">
        <f t="shared" si="0"/>
        <v>406</v>
      </c>
      <c r="G37" s="154">
        <f t="shared" si="0"/>
        <v>128</v>
      </c>
      <c r="H37" s="154">
        <f t="shared" si="0"/>
        <v>36193</v>
      </c>
      <c r="I37" s="180">
        <f t="shared" si="0"/>
        <v>13839</v>
      </c>
      <c r="J37" s="30">
        <v>12649</v>
      </c>
      <c r="K37" s="20">
        <v>6144</v>
      </c>
      <c r="L37" s="20">
        <v>2525</v>
      </c>
      <c r="M37" s="20">
        <v>967</v>
      </c>
      <c r="N37" s="20">
        <v>99</v>
      </c>
      <c r="O37" s="20">
        <v>45</v>
      </c>
      <c r="P37" s="20">
        <v>10025</v>
      </c>
      <c r="Q37" s="21">
        <v>5132</v>
      </c>
      <c r="R37" s="159">
        <f t="shared" si="19"/>
        <v>34406</v>
      </c>
      <c r="S37" s="154">
        <f t="shared" si="20"/>
        <v>10993</v>
      </c>
      <c r="T37" s="154">
        <f t="shared" si="21"/>
        <v>7931</v>
      </c>
      <c r="U37" s="154">
        <f t="shared" si="22"/>
        <v>2203</v>
      </c>
      <c r="V37" s="154">
        <f t="shared" si="23"/>
        <v>307</v>
      </c>
      <c r="W37" s="154">
        <f t="shared" si="24"/>
        <v>83</v>
      </c>
      <c r="X37" s="154">
        <f t="shared" si="25"/>
        <v>26168</v>
      </c>
      <c r="Y37" s="180">
        <f t="shared" si="26"/>
        <v>8707</v>
      </c>
      <c r="Z37" s="30">
        <v>31811</v>
      </c>
      <c r="AA37" s="20">
        <v>10740</v>
      </c>
      <c r="AB37" s="20">
        <v>7096</v>
      </c>
      <c r="AC37" s="20">
        <v>2160</v>
      </c>
      <c r="AD37" s="20">
        <v>301</v>
      </c>
      <c r="AE37" s="20">
        <v>82</v>
      </c>
      <c r="AF37" s="20">
        <v>24414</v>
      </c>
      <c r="AG37" s="37">
        <v>8498</v>
      </c>
      <c r="AH37" s="3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30">
        <v>1399</v>
      </c>
      <c r="AQ37" s="20">
        <v>76</v>
      </c>
      <c r="AR37" s="20">
        <v>592</v>
      </c>
      <c r="AS37" s="20">
        <v>16</v>
      </c>
      <c r="AT37" s="20">
        <v>0</v>
      </c>
      <c r="AU37" s="20">
        <v>0</v>
      </c>
      <c r="AV37" s="20">
        <v>807</v>
      </c>
      <c r="AW37" s="37">
        <v>60</v>
      </c>
      <c r="AX37" s="30" t="s">
        <v>89</v>
      </c>
      <c r="AY37" s="20" t="s">
        <v>90</v>
      </c>
      <c r="AZ37" s="20" t="s">
        <v>90</v>
      </c>
      <c r="BA37" s="20" t="s">
        <v>90</v>
      </c>
      <c r="BB37" s="20" t="s">
        <v>90</v>
      </c>
      <c r="BC37" s="20" t="s">
        <v>90</v>
      </c>
      <c r="BD37" s="20" t="s">
        <v>90</v>
      </c>
      <c r="BE37" s="20" t="s">
        <v>90</v>
      </c>
      <c r="BF37" s="30">
        <v>1196</v>
      </c>
      <c r="BG37" s="20">
        <v>177</v>
      </c>
      <c r="BH37" s="20">
        <v>243</v>
      </c>
      <c r="BI37" s="20">
        <v>27</v>
      </c>
      <c r="BJ37" s="20">
        <v>6</v>
      </c>
      <c r="BK37" s="20">
        <v>1</v>
      </c>
      <c r="BL37" s="20">
        <v>947</v>
      </c>
      <c r="BM37" s="21">
        <v>149</v>
      </c>
    </row>
    <row r="38" spans="1:65" x14ac:dyDescent="0.3">
      <c r="A38" s="26" t="s">
        <v>21</v>
      </c>
      <c r="B38" s="159">
        <f t="shared" si="18"/>
        <v>51807</v>
      </c>
      <c r="C38" s="154">
        <f t="shared" si="0"/>
        <v>19197</v>
      </c>
      <c r="D38" s="154">
        <f t="shared" si="0"/>
        <v>11332</v>
      </c>
      <c r="E38" s="154">
        <f t="shared" si="0"/>
        <v>3545</v>
      </c>
      <c r="F38" s="154">
        <f t="shared" si="0"/>
        <v>491</v>
      </c>
      <c r="G38" s="154">
        <f t="shared" si="0"/>
        <v>133</v>
      </c>
      <c r="H38" s="154">
        <f t="shared" si="0"/>
        <v>39984</v>
      </c>
      <c r="I38" s="180">
        <f t="shared" si="0"/>
        <v>15519</v>
      </c>
      <c r="J38" s="30">
        <v>14499</v>
      </c>
      <c r="K38" s="20">
        <v>7114</v>
      </c>
      <c r="L38" s="20">
        <v>2666</v>
      </c>
      <c r="M38" s="20">
        <v>1080</v>
      </c>
      <c r="N38" s="20">
        <v>101</v>
      </c>
      <c r="O38" s="20">
        <v>43</v>
      </c>
      <c r="P38" s="20">
        <v>11732</v>
      </c>
      <c r="Q38" s="21">
        <v>5991</v>
      </c>
      <c r="R38" s="159">
        <f t="shared" si="19"/>
        <v>37308</v>
      </c>
      <c r="S38" s="154">
        <f t="shared" si="20"/>
        <v>12083</v>
      </c>
      <c r="T38" s="154">
        <f t="shared" si="21"/>
        <v>8666</v>
      </c>
      <c r="U38" s="154">
        <f t="shared" si="22"/>
        <v>2465</v>
      </c>
      <c r="V38" s="154">
        <f t="shared" si="23"/>
        <v>390</v>
      </c>
      <c r="W38" s="154">
        <f t="shared" si="24"/>
        <v>90</v>
      </c>
      <c r="X38" s="154">
        <f t="shared" si="25"/>
        <v>28252</v>
      </c>
      <c r="Y38" s="180">
        <f t="shared" si="26"/>
        <v>9528</v>
      </c>
      <c r="Z38" s="30">
        <v>34335</v>
      </c>
      <c r="AA38" s="20">
        <v>11770</v>
      </c>
      <c r="AB38" s="20">
        <v>7660</v>
      </c>
      <c r="AC38" s="20">
        <v>2412</v>
      </c>
      <c r="AD38" s="20">
        <v>365</v>
      </c>
      <c r="AE38" s="20">
        <v>88</v>
      </c>
      <c r="AF38" s="20">
        <v>26310</v>
      </c>
      <c r="AG38" s="37">
        <v>9270</v>
      </c>
      <c r="AH38" s="3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30">
        <v>1637</v>
      </c>
      <c r="AQ38" s="20">
        <v>84</v>
      </c>
      <c r="AR38" s="20">
        <v>756</v>
      </c>
      <c r="AS38" s="20">
        <v>16</v>
      </c>
      <c r="AT38" s="20">
        <v>10</v>
      </c>
      <c r="AU38" s="20">
        <v>0</v>
      </c>
      <c r="AV38" s="20">
        <v>871</v>
      </c>
      <c r="AW38" s="37">
        <v>68</v>
      </c>
      <c r="AX38" s="30" t="s">
        <v>89</v>
      </c>
      <c r="AY38" s="20" t="s">
        <v>90</v>
      </c>
      <c r="AZ38" s="20" t="s">
        <v>90</v>
      </c>
      <c r="BA38" s="20" t="s">
        <v>90</v>
      </c>
      <c r="BB38" s="20" t="s">
        <v>90</v>
      </c>
      <c r="BC38" s="20" t="s">
        <v>90</v>
      </c>
      <c r="BD38" s="20" t="s">
        <v>90</v>
      </c>
      <c r="BE38" s="20" t="s">
        <v>90</v>
      </c>
      <c r="BF38" s="30">
        <v>1336</v>
      </c>
      <c r="BG38" s="20">
        <v>229</v>
      </c>
      <c r="BH38" s="20">
        <v>250</v>
      </c>
      <c r="BI38" s="20">
        <v>37</v>
      </c>
      <c r="BJ38" s="20">
        <v>15</v>
      </c>
      <c r="BK38" s="20">
        <v>2</v>
      </c>
      <c r="BL38" s="20">
        <v>1071</v>
      </c>
      <c r="BM38" s="21">
        <v>190</v>
      </c>
    </row>
    <row r="39" spans="1:65" x14ac:dyDescent="0.3">
      <c r="A39" s="67" t="s">
        <v>22</v>
      </c>
      <c r="B39" s="159">
        <f t="shared" si="18"/>
        <v>62683</v>
      </c>
      <c r="C39" s="154">
        <f t="shared" si="0"/>
        <v>22805</v>
      </c>
      <c r="D39" s="154">
        <f t="shared" si="0"/>
        <v>12431</v>
      </c>
      <c r="E39" s="160">
        <f t="shared" si="0"/>
        <v>3768</v>
      </c>
      <c r="F39" s="154">
        <f t="shared" si="0"/>
        <v>907</v>
      </c>
      <c r="G39" s="160">
        <f t="shared" si="0"/>
        <v>232</v>
      </c>
      <c r="H39" s="154">
        <f t="shared" si="0"/>
        <v>49345</v>
      </c>
      <c r="I39" s="160">
        <f t="shared" si="0"/>
        <v>18805</v>
      </c>
      <c r="J39" s="30">
        <v>15911</v>
      </c>
      <c r="K39" s="20">
        <v>7728</v>
      </c>
      <c r="L39" s="20">
        <v>2453</v>
      </c>
      <c r="M39" s="22">
        <v>1011</v>
      </c>
      <c r="N39" s="20">
        <v>113</v>
      </c>
      <c r="O39" s="22">
        <v>47</v>
      </c>
      <c r="P39" s="20">
        <v>13345</v>
      </c>
      <c r="Q39" s="23">
        <v>6670</v>
      </c>
      <c r="R39" s="159">
        <f t="shared" si="19"/>
        <v>46772</v>
      </c>
      <c r="S39" s="154">
        <f t="shared" si="20"/>
        <v>15077</v>
      </c>
      <c r="T39" s="154">
        <f t="shared" si="21"/>
        <v>9978</v>
      </c>
      <c r="U39" s="160">
        <f t="shared" si="22"/>
        <v>2757</v>
      </c>
      <c r="V39" s="154">
        <f t="shared" si="23"/>
        <v>794</v>
      </c>
      <c r="W39" s="160">
        <f t="shared" si="24"/>
        <v>185</v>
      </c>
      <c r="X39" s="154">
        <f t="shared" si="25"/>
        <v>36000</v>
      </c>
      <c r="Y39" s="160">
        <f t="shared" si="26"/>
        <v>12135</v>
      </c>
      <c r="Z39" s="30">
        <v>40154</v>
      </c>
      <c r="AA39" s="20">
        <v>14449</v>
      </c>
      <c r="AB39" s="20">
        <v>8385</v>
      </c>
      <c r="AC39" s="22">
        <v>2655</v>
      </c>
      <c r="AD39" s="20">
        <v>762</v>
      </c>
      <c r="AE39" s="22">
        <v>181</v>
      </c>
      <c r="AF39" s="20">
        <v>31007</v>
      </c>
      <c r="AG39" s="22">
        <v>11613</v>
      </c>
      <c r="AH39" s="30">
        <v>1752</v>
      </c>
      <c r="AI39" s="20">
        <v>212</v>
      </c>
      <c r="AJ39" s="20">
        <v>360</v>
      </c>
      <c r="AK39" s="20">
        <v>28</v>
      </c>
      <c r="AL39" s="20">
        <v>5</v>
      </c>
      <c r="AM39" s="22">
        <v>1</v>
      </c>
      <c r="AN39" s="20">
        <v>1387</v>
      </c>
      <c r="AO39" s="22">
        <v>183</v>
      </c>
      <c r="AP39" s="30">
        <v>1802</v>
      </c>
      <c r="AQ39" s="20">
        <v>95</v>
      </c>
      <c r="AR39" s="20">
        <v>801</v>
      </c>
      <c r="AS39" s="20">
        <v>15</v>
      </c>
      <c r="AT39" s="20">
        <v>9</v>
      </c>
      <c r="AU39" s="22">
        <v>0</v>
      </c>
      <c r="AV39" s="20">
        <v>992</v>
      </c>
      <c r="AW39" s="22">
        <v>80</v>
      </c>
      <c r="AX39" s="30" t="s">
        <v>89</v>
      </c>
      <c r="AY39" s="20" t="s">
        <v>90</v>
      </c>
      <c r="AZ39" s="20" t="s">
        <v>90</v>
      </c>
      <c r="BA39" s="20" t="s">
        <v>90</v>
      </c>
      <c r="BB39" s="20" t="s">
        <v>90</v>
      </c>
      <c r="BC39" s="20" t="s">
        <v>90</v>
      </c>
      <c r="BD39" s="20" t="s">
        <v>90</v>
      </c>
      <c r="BE39" s="20" t="s">
        <v>90</v>
      </c>
      <c r="BF39" s="30">
        <v>3064</v>
      </c>
      <c r="BG39" s="20">
        <v>321</v>
      </c>
      <c r="BH39" s="20">
        <v>432</v>
      </c>
      <c r="BI39" s="22">
        <v>59</v>
      </c>
      <c r="BJ39" s="20">
        <v>18</v>
      </c>
      <c r="BK39" s="22">
        <v>3</v>
      </c>
      <c r="BL39" s="20">
        <v>2614</v>
      </c>
      <c r="BM39" s="23">
        <v>259</v>
      </c>
    </row>
    <row r="40" spans="1:65" x14ac:dyDescent="0.3">
      <c r="A40" s="26" t="s">
        <v>23</v>
      </c>
      <c r="B40" s="159">
        <f t="shared" si="18"/>
        <v>68501</v>
      </c>
      <c r="C40" s="154">
        <f t="shared" si="0"/>
        <v>24640</v>
      </c>
      <c r="D40" s="154">
        <f t="shared" si="0"/>
        <v>14226</v>
      </c>
      <c r="E40" s="160">
        <f t="shared" si="0"/>
        <v>4324</v>
      </c>
      <c r="F40" s="154">
        <f t="shared" si="0"/>
        <v>540</v>
      </c>
      <c r="G40" s="160">
        <f t="shared" si="0"/>
        <v>160</v>
      </c>
      <c r="H40" s="154">
        <f t="shared" si="0"/>
        <v>53735</v>
      </c>
      <c r="I40" s="160">
        <f t="shared" si="0"/>
        <v>20156</v>
      </c>
      <c r="J40" s="30">
        <v>15775</v>
      </c>
      <c r="K40" s="20">
        <v>7639</v>
      </c>
      <c r="L40" s="20">
        <v>2554</v>
      </c>
      <c r="M40" s="22">
        <v>1024</v>
      </c>
      <c r="N40" s="20">
        <v>115</v>
      </c>
      <c r="O40" s="22">
        <v>40</v>
      </c>
      <c r="P40" s="20">
        <v>13106</v>
      </c>
      <c r="Q40" s="23">
        <v>6575</v>
      </c>
      <c r="R40" s="159">
        <f t="shared" si="19"/>
        <v>52726</v>
      </c>
      <c r="S40" s="154">
        <f t="shared" si="20"/>
        <v>17001</v>
      </c>
      <c r="T40" s="154">
        <f t="shared" si="21"/>
        <v>11672</v>
      </c>
      <c r="U40" s="160">
        <f t="shared" si="22"/>
        <v>3300</v>
      </c>
      <c r="V40" s="154">
        <f t="shared" si="23"/>
        <v>425</v>
      </c>
      <c r="W40" s="160">
        <f t="shared" si="24"/>
        <v>120</v>
      </c>
      <c r="X40" s="154">
        <f t="shared" si="25"/>
        <v>40629</v>
      </c>
      <c r="Y40" s="160">
        <f t="shared" si="26"/>
        <v>13581</v>
      </c>
      <c r="Z40" s="30">
        <v>45555</v>
      </c>
      <c r="AA40" s="20">
        <v>16116</v>
      </c>
      <c r="AB40" s="20">
        <v>9836</v>
      </c>
      <c r="AC40" s="22">
        <v>3174</v>
      </c>
      <c r="AD40" s="20">
        <v>396</v>
      </c>
      <c r="AE40" s="22">
        <v>117</v>
      </c>
      <c r="AF40" s="20">
        <v>35323</v>
      </c>
      <c r="AG40" s="22">
        <v>12825</v>
      </c>
      <c r="AH40" s="30">
        <v>2952</v>
      </c>
      <c r="AI40" s="20">
        <v>406</v>
      </c>
      <c r="AJ40" s="20">
        <v>203</v>
      </c>
      <c r="AK40" s="20">
        <v>7</v>
      </c>
      <c r="AL40" s="20">
        <v>14</v>
      </c>
      <c r="AM40" s="22">
        <v>1</v>
      </c>
      <c r="AN40" s="20">
        <v>2735</v>
      </c>
      <c r="AO40" s="22">
        <v>398</v>
      </c>
      <c r="AP40" s="30">
        <v>2094</v>
      </c>
      <c r="AQ40" s="20">
        <v>131</v>
      </c>
      <c r="AR40" s="20">
        <v>848</v>
      </c>
      <c r="AS40" s="20">
        <v>29</v>
      </c>
      <c r="AT40" s="20">
        <v>9</v>
      </c>
      <c r="AU40" s="22">
        <v>0</v>
      </c>
      <c r="AV40" s="20">
        <v>1237</v>
      </c>
      <c r="AW40" s="22">
        <v>102</v>
      </c>
      <c r="AX40" s="30" t="s">
        <v>89</v>
      </c>
      <c r="AY40" s="20" t="s">
        <v>90</v>
      </c>
      <c r="AZ40" s="20" t="s">
        <v>90</v>
      </c>
      <c r="BA40" s="20" t="s">
        <v>90</v>
      </c>
      <c r="BB40" s="20" t="s">
        <v>90</v>
      </c>
      <c r="BC40" s="20" t="s">
        <v>90</v>
      </c>
      <c r="BD40" s="20" t="s">
        <v>90</v>
      </c>
      <c r="BE40" s="20" t="s">
        <v>90</v>
      </c>
      <c r="BF40" s="30">
        <v>2125</v>
      </c>
      <c r="BG40" s="20">
        <v>348</v>
      </c>
      <c r="BH40" s="20">
        <v>785</v>
      </c>
      <c r="BI40" s="22">
        <v>90</v>
      </c>
      <c r="BJ40" s="20">
        <v>6</v>
      </c>
      <c r="BK40" s="22">
        <v>2</v>
      </c>
      <c r="BL40" s="20">
        <v>1334</v>
      </c>
      <c r="BM40" s="23">
        <v>256</v>
      </c>
    </row>
    <row r="41" spans="1:65" ht="17.25" thickBot="1" x14ac:dyDescent="0.35">
      <c r="A41" s="412" t="s">
        <v>24</v>
      </c>
      <c r="B41" s="173">
        <f t="shared" si="18"/>
        <v>73716</v>
      </c>
      <c r="C41" s="155">
        <f t="shared" si="0"/>
        <v>27709</v>
      </c>
      <c r="D41" s="155">
        <f t="shared" si="0"/>
        <v>15507</v>
      </c>
      <c r="E41" s="177">
        <f t="shared" si="0"/>
        <v>4776</v>
      </c>
      <c r="F41" s="155">
        <f t="shared" si="0"/>
        <v>476</v>
      </c>
      <c r="G41" s="177">
        <f t="shared" si="0"/>
        <v>135</v>
      </c>
      <c r="H41" s="155">
        <f t="shared" si="0"/>
        <v>57733</v>
      </c>
      <c r="I41" s="177">
        <f t="shared" si="0"/>
        <v>22798</v>
      </c>
      <c r="J41" s="112">
        <v>18223</v>
      </c>
      <c r="K41" s="111">
        <v>8840</v>
      </c>
      <c r="L41" s="111">
        <v>3299</v>
      </c>
      <c r="M41" s="151">
        <v>1127</v>
      </c>
      <c r="N41" s="111">
        <v>58</v>
      </c>
      <c r="O41" s="151">
        <v>14</v>
      </c>
      <c r="P41" s="111">
        <v>14866</v>
      </c>
      <c r="Q41" s="152">
        <v>7699</v>
      </c>
      <c r="R41" s="173">
        <f t="shared" si="19"/>
        <v>55493</v>
      </c>
      <c r="S41" s="155">
        <f t="shared" si="20"/>
        <v>18869</v>
      </c>
      <c r="T41" s="155">
        <f t="shared" si="21"/>
        <v>12208</v>
      </c>
      <c r="U41" s="177">
        <f t="shared" si="22"/>
        <v>3649</v>
      </c>
      <c r="V41" s="155">
        <f t="shared" si="23"/>
        <v>418</v>
      </c>
      <c r="W41" s="177">
        <f t="shared" si="24"/>
        <v>121</v>
      </c>
      <c r="X41" s="155">
        <f t="shared" si="25"/>
        <v>42867</v>
      </c>
      <c r="Y41" s="177">
        <f t="shared" si="26"/>
        <v>15099</v>
      </c>
      <c r="Z41" s="112">
        <v>46378</v>
      </c>
      <c r="AA41" s="111">
        <v>17495</v>
      </c>
      <c r="AB41" s="111">
        <v>9885</v>
      </c>
      <c r="AC41" s="151">
        <v>3464</v>
      </c>
      <c r="AD41" s="111">
        <v>396</v>
      </c>
      <c r="AE41" s="151">
        <v>117</v>
      </c>
      <c r="AF41" s="111">
        <v>36097</v>
      </c>
      <c r="AG41" s="151">
        <v>13914</v>
      </c>
      <c r="AH41" s="112">
        <v>3926</v>
      </c>
      <c r="AI41" s="111">
        <v>667</v>
      </c>
      <c r="AJ41" s="111">
        <v>282</v>
      </c>
      <c r="AK41" s="111">
        <v>17</v>
      </c>
      <c r="AL41" s="111">
        <v>7</v>
      </c>
      <c r="AM41" s="151">
        <v>1</v>
      </c>
      <c r="AN41" s="111">
        <v>3637</v>
      </c>
      <c r="AO41" s="151">
        <v>649</v>
      </c>
      <c r="AP41" s="112">
        <v>2459</v>
      </c>
      <c r="AQ41" s="111">
        <v>163</v>
      </c>
      <c r="AR41" s="111">
        <v>1129</v>
      </c>
      <c r="AS41" s="111">
        <v>36</v>
      </c>
      <c r="AT41" s="111">
        <v>10</v>
      </c>
      <c r="AU41" s="151">
        <v>0</v>
      </c>
      <c r="AV41" s="111">
        <v>1320</v>
      </c>
      <c r="AW41" s="151">
        <v>127</v>
      </c>
      <c r="AX41" s="112" t="s">
        <v>89</v>
      </c>
      <c r="AY41" s="111" t="s">
        <v>90</v>
      </c>
      <c r="AZ41" s="111" t="s">
        <v>90</v>
      </c>
      <c r="BA41" s="111" t="s">
        <v>90</v>
      </c>
      <c r="BB41" s="111" t="s">
        <v>90</v>
      </c>
      <c r="BC41" s="111" t="s">
        <v>90</v>
      </c>
      <c r="BD41" s="111" t="s">
        <v>90</v>
      </c>
      <c r="BE41" s="111" t="s">
        <v>90</v>
      </c>
      <c r="BF41" s="112">
        <v>2730</v>
      </c>
      <c r="BG41" s="111">
        <v>544</v>
      </c>
      <c r="BH41" s="111">
        <v>912</v>
      </c>
      <c r="BI41" s="151">
        <v>132</v>
      </c>
      <c r="BJ41" s="111">
        <v>5</v>
      </c>
      <c r="BK41" s="151">
        <v>3</v>
      </c>
      <c r="BL41" s="111">
        <v>1813</v>
      </c>
      <c r="BM41" s="152">
        <v>409</v>
      </c>
    </row>
    <row r="42" spans="1:65" x14ac:dyDescent="0.3">
      <c r="A42" s="66" t="s">
        <v>25</v>
      </c>
      <c r="B42" s="171">
        <f t="shared" si="18"/>
        <v>79146</v>
      </c>
      <c r="C42" s="156">
        <f t="shared" si="0"/>
        <v>30129</v>
      </c>
      <c r="D42" s="156">
        <f t="shared" si="0"/>
        <v>15527</v>
      </c>
      <c r="E42" s="176">
        <f t="shared" si="0"/>
        <v>5067</v>
      </c>
      <c r="F42" s="156">
        <f t="shared" si="0"/>
        <v>1015</v>
      </c>
      <c r="G42" s="176">
        <f t="shared" si="0"/>
        <v>256</v>
      </c>
      <c r="H42" s="156">
        <f t="shared" si="0"/>
        <v>62604</v>
      </c>
      <c r="I42" s="176">
        <f t="shared" si="0"/>
        <v>24806</v>
      </c>
      <c r="J42" s="172">
        <v>20161</v>
      </c>
      <c r="K42" s="77">
        <v>10437</v>
      </c>
      <c r="L42" s="77">
        <v>2725</v>
      </c>
      <c r="M42" s="78">
        <v>1217</v>
      </c>
      <c r="N42" s="77">
        <v>114</v>
      </c>
      <c r="O42" s="78">
        <v>47</v>
      </c>
      <c r="P42" s="77">
        <v>17322</v>
      </c>
      <c r="Q42" s="76">
        <v>9173</v>
      </c>
      <c r="R42" s="171">
        <f t="shared" si="19"/>
        <v>58985</v>
      </c>
      <c r="S42" s="156">
        <f t="shared" si="20"/>
        <v>19692</v>
      </c>
      <c r="T42" s="156">
        <f t="shared" si="21"/>
        <v>12802</v>
      </c>
      <c r="U42" s="176">
        <f t="shared" si="22"/>
        <v>3850</v>
      </c>
      <c r="V42" s="156">
        <f t="shared" si="23"/>
        <v>901</v>
      </c>
      <c r="W42" s="176">
        <f t="shared" si="24"/>
        <v>209</v>
      </c>
      <c r="X42" s="156">
        <f t="shared" si="25"/>
        <v>45282</v>
      </c>
      <c r="Y42" s="176">
        <f t="shared" si="26"/>
        <v>15633</v>
      </c>
      <c r="Z42" s="172">
        <v>47822</v>
      </c>
      <c r="AA42" s="77">
        <v>17926</v>
      </c>
      <c r="AB42" s="77">
        <v>10290</v>
      </c>
      <c r="AC42" s="78">
        <v>3583</v>
      </c>
      <c r="AD42" s="77">
        <v>845</v>
      </c>
      <c r="AE42" s="78">
        <v>202</v>
      </c>
      <c r="AF42" s="77">
        <v>36687</v>
      </c>
      <c r="AG42" s="78">
        <v>14141</v>
      </c>
      <c r="AH42" s="172">
        <v>5040</v>
      </c>
      <c r="AI42" s="77">
        <v>873</v>
      </c>
      <c r="AJ42" s="77">
        <v>336</v>
      </c>
      <c r="AK42" s="77">
        <v>13</v>
      </c>
      <c r="AL42" s="77">
        <v>22</v>
      </c>
      <c r="AM42" s="78">
        <v>1</v>
      </c>
      <c r="AN42" s="77">
        <v>4682</v>
      </c>
      <c r="AO42" s="78">
        <v>859</v>
      </c>
      <c r="AP42" s="172">
        <v>2452</v>
      </c>
      <c r="AQ42" s="77">
        <v>180</v>
      </c>
      <c r="AR42" s="77">
        <v>798</v>
      </c>
      <c r="AS42" s="77">
        <v>26</v>
      </c>
      <c r="AT42" s="77">
        <v>17</v>
      </c>
      <c r="AU42" s="78">
        <v>0</v>
      </c>
      <c r="AV42" s="77">
        <v>1637</v>
      </c>
      <c r="AW42" s="78">
        <v>154</v>
      </c>
      <c r="AX42" s="172" t="s">
        <v>89</v>
      </c>
      <c r="AY42" s="77" t="s">
        <v>90</v>
      </c>
      <c r="AZ42" s="77" t="s">
        <v>90</v>
      </c>
      <c r="BA42" s="77" t="s">
        <v>90</v>
      </c>
      <c r="BB42" s="77" t="s">
        <v>90</v>
      </c>
      <c r="BC42" s="77" t="s">
        <v>90</v>
      </c>
      <c r="BD42" s="77" t="s">
        <v>90</v>
      </c>
      <c r="BE42" s="77" t="s">
        <v>90</v>
      </c>
      <c r="BF42" s="172">
        <v>3671</v>
      </c>
      <c r="BG42" s="77">
        <v>713</v>
      </c>
      <c r="BH42" s="77">
        <v>1378</v>
      </c>
      <c r="BI42" s="78">
        <v>228</v>
      </c>
      <c r="BJ42" s="77">
        <v>17</v>
      </c>
      <c r="BK42" s="78">
        <v>6</v>
      </c>
      <c r="BL42" s="77">
        <v>2276</v>
      </c>
      <c r="BM42" s="76">
        <v>479</v>
      </c>
    </row>
    <row r="43" spans="1:65" x14ac:dyDescent="0.3">
      <c r="A43" s="26" t="s">
        <v>26</v>
      </c>
      <c r="B43" s="159">
        <f t="shared" si="18"/>
        <v>87790</v>
      </c>
      <c r="C43" s="154">
        <f t="shared" si="0"/>
        <v>34145</v>
      </c>
      <c r="D43" s="154">
        <f t="shared" si="0"/>
        <v>15507</v>
      </c>
      <c r="E43" s="160">
        <f t="shared" si="0"/>
        <v>5208</v>
      </c>
      <c r="F43" s="154">
        <f t="shared" si="0"/>
        <v>572</v>
      </c>
      <c r="G43" s="160">
        <f t="shared" si="0"/>
        <v>131</v>
      </c>
      <c r="H43" s="154">
        <f t="shared" si="0"/>
        <v>71711</v>
      </c>
      <c r="I43" s="160">
        <f t="shared" si="0"/>
        <v>28806</v>
      </c>
      <c r="J43" s="30">
        <v>22034</v>
      </c>
      <c r="K43" s="20">
        <v>11402</v>
      </c>
      <c r="L43" s="20">
        <v>2731</v>
      </c>
      <c r="M43" s="22">
        <v>1252</v>
      </c>
      <c r="N43" s="20">
        <v>115</v>
      </c>
      <c r="O43" s="22">
        <v>53</v>
      </c>
      <c r="P43" s="20">
        <v>19188</v>
      </c>
      <c r="Q43" s="23">
        <v>10097</v>
      </c>
      <c r="R43" s="159">
        <f t="shared" si="19"/>
        <v>65756</v>
      </c>
      <c r="S43" s="154">
        <f t="shared" si="20"/>
        <v>22743</v>
      </c>
      <c r="T43" s="154">
        <f t="shared" si="21"/>
        <v>12776</v>
      </c>
      <c r="U43" s="160">
        <f t="shared" si="22"/>
        <v>3956</v>
      </c>
      <c r="V43" s="154">
        <f t="shared" si="23"/>
        <v>457</v>
      </c>
      <c r="W43" s="160">
        <f t="shared" si="24"/>
        <v>78</v>
      </c>
      <c r="X43" s="154">
        <f t="shared" si="25"/>
        <v>52523</v>
      </c>
      <c r="Y43" s="160">
        <f t="shared" si="26"/>
        <v>18709</v>
      </c>
      <c r="Z43" s="30">
        <v>51225</v>
      </c>
      <c r="AA43" s="20">
        <v>20349</v>
      </c>
      <c r="AB43" s="20">
        <v>10417</v>
      </c>
      <c r="AC43" s="22">
        <v>3740</v>
      </c>
      <c r="AD43" s="20">
        <v>354</v>
      </c>
      <c r="AE43" s="22">
        <v>71</v>
      </c>
      <c r="AF43" s="20">
        <v>40454</v>
      </c>
      <c r="AG43" s="22">
        <v>16538</v>
      </c>
      <c r="AH43" s="30">
        <v>5708</v>
      </c>
      <c r="AI43" s="20">
        <v>1057</v>
      </c>
      <c r="AJ43" s="20">
        <v>298</v>
      </c>
      <c r="AK43" s="20">
        <v>8</v>
      </c>
      <c r="AL43" s="20">
        <v>61</v>
      </c>
      <c r="AM43" s="22">
        <v>4</v>
      </c>
      <c r="AN43" s="20">
        <v>5349</v>
      </c>
      <c r="AO43" s="22">
        <v>1045</v>
      </c>
      <c r="AP43" s="30">
        <v>2798</v>
      </c>
      <c r="AQ43" s="20">
        <v>211</v>
      </c>
      <c r="AR43" s="20">
        <v>1028</v>
      </c>
      <c r="AS43" s="20">
        <v>32</v>
      </c>
      <c r="AT43" s="20">
        <v>32</v>
      </c>
      <c r="AU43" s="22">
        <v>3</v>
      </c>
      <c r="AV43" s="20">
        <v>1738</v>
      </c>
      <c r="AW43" s="22">
        <v>176</v>
      </c>
      <c r="AX43" s="30" t="s">
        <v>89</v>
      </c>
      <c r="AY43" s="20" t="s">
        <v>90</v>
      </c>
      <c r="AZ43" s="20" t="s">
        <v>90</v>
      </c>
      <c r="BA43" s="20" t="s">
        <v>90</v>
      </c>
      <c r="BB43" s="20" t="s">
        <v>90</v>
      </c>
      <c r="BC43" s="20" t="s">
        <v>90</v>
      </c>
      <c r="BD43" s="20" t="s">
        <v>90</v>
      </c>
      <c r="BE43" s="20" t="s">
        <v>90</v>
      </c>
      <c r="BF43" s="30">
        <v>6025</v>
      </c>
      <c r="BG43" s="20">
        <v>1126</v>
      </c>
      <c r="BH43" s="20">
        <v>1033</v>
      </c>
      <c r="BI43" s="22">
        <v>176</v>
      </c>
      <c r="BJ43" s="20">
        <v>10</v>
      </c>
      <c r="BK43" s="22">
        <v>0</v>
      </c>
      <c r="BL43" s="20">
        <v>4982</v>
      </c>
      <c r="BM43" s="23">
        <v>950</v>
      </c>
    </row>
    <row r="44" spans="1:65" x14ac:dyDescent="0.3">
      <c r="A44" s="26" t="s">
        <v>27</v>
      </c>
      <c r="B44" s="159">
        <f t="shared" si="18"/>
        <v>97028</v>
      </c>
      <c r="C44" s="154">
        <f t="shared" si="0"/>
        <v>37682</v>
      </c>
      <c r="D44" s="154">
        <f t="shared" si="0"/>
        <v>16755</v>
      </c>
      <c r="E44" s="160">
        <f t="shared" si="0"/>
        <v>5769</v>
      </c>
      <c r="F44" s="154">
        <f t="shared" si="0"/>
        <v>1024</v>
      </c>
      <c r="G44" s="160">
        <f t="shared" si="0"/>
        <v>311</v>
      </c>
      <c r="H44" s="154">
        <f t="shared" si="0"/>
        <v>79249</v>
      </c>
      <c r="I44" s="160">
        <f t="shared" si="0"/>
        <v>31602</v>
      </c>
      <c r="J44" s="30">
        <v>22546</v>
      </c>
      <c r="K44" s="20">
        <v>11761</v>
      </c>
      <c r="L44" s="20">
        <v>2749</v>
      </c>
      <c r="M44" s="22">
        <v>1311</v>
      </c>
      <c r="N44" s="20">
        <v>115</v>
      </c>
      <c r="O44" s="22">
        <v>55</v>
      </c>
      <c r="P44" s="20">
        <v>19682</v>
      </c>
      <c r="Q44" s="23">
        <v>10395</v>
      </c>
      <c r="R44" s="159">
        <f t="shared" si="19"/>
        <v>74482</v>
      </c>
      <c r="S44" s="154">
        <f t="shared" si="20"/>
        <v>25921</v>
      </c>
      <c r="T44" s="154">
        <f t="shared" si="21"/>
        <v>14006</v>
      </c>
      <c r="U44" s="160">
        <f t="shared" si="22"/>
        <v>4458</v>
      </c>
      <c r="V44" s="154">
        <f t="shared" si="23"/>
        <v>909</v>
      </c>
      <c r="W44" s="160">
        <f t="shared" si="24"/>
        <v>256</v>
      </c>
      <c r="X44" s="154">
        <f t="shared" si="25"/>
        <v>59567</v>
      </c>
      <c r="Y44" s="160">
        <f t="shared" si="26"/>
        <v>21207</v>
      </c>
      <c r="Z44" s="30">
        <v>55095</v>
      </c>
      <c r="AA44" s="20">
        <v>22379</v>
      </c>
      <c r="AB44" s="20">
        <v>10903</v>
      </c>
      <c r="AC44" s="22">
        <v>4056</v>
      </c>
      <c r="AD44" s="20">
        <v>722</v>
      </c>
      <c r="AE44" s="22">
        <v>218</v>
      </c>
      <c r="AF44" s="20">
        <v>43470</v>
      </c>
      <c r="AG44" s="22">
        <v>18105</v>
      </c>
      <c r="AH44" s="30">
        <v>7012</v>
      </c>
      <c r="AI44" s="20">
        <v>1376</v>
      </c>
      <c r="AJ44" s="20">
        <v>347</v>
      </c>
      <c r="AK44" s="20">
        <v>17</v>
      </c>
      <c r="AL44" s="20">
        <v>72</v>
      </c>
      <c r="AM44" s="22">
        <v>6</v>
      </c>
      <c r="AN44" s="20">
        <v>6593</v>
      </c>
      <c r="AO44" s="22">
        <v>1353</v>
      </c>
      <c r="AP44" s="30">
        <v>3129</v>
      </c>
      <c r="AQ44" s="20">
        <v>247</v>
      </c>
      <c r="AR44" s="20">
        <v>1120</v>
      </c>
      <c r="AS44" s="20">
        <v>36</v>
      </c>
      <c r="AT44" s="20">
        <v>39</v>
      </c>
      <c r="AU44" s="22">
        <v>1</v>
      </c>
      <c r="AV44" s="20">
        <v>1970</v>
      </c>
      <c r="AW44" s="22">
        <v>210</v>
      </c>
      <c r="AX44" s="30" t="s">
        <v>89</v>
      </c>
      <c r="AY44" s="20" t="s">
        <v>90</v>
      </c>
      <c r="AZ44" s="20" t="s">
        <v>90</v>
      </c>
      <c r="BA44" s="20" t="s">
        <v>90</v>
      </c>
      <c r="BB44" s="20" t="s">
        <v>90</v>
      </c>
      <c r="BC44" s="20" t="s">
        <v>90</v>
      </c>
      <c r="BD44" s="20" t="s">
        <v>90</v>
      </c>
      <c r="BE44" s="20" t="s">
        <v>90</v>
      </c>
      <c r="BF44" s="30">
        <v>9246</v>
      </c>
      <c r="BG44" s="20">
        <v>1919</v>
      </c>
      <c r="BH44" s="20">
        <v>1636</v>
      </c>
      <c r="BI44" s="22">
        <v>349</v>
      </c>
      <c r="BJ44" s="20">
        <v>76</v>
      </c>
      <c r="BK44" s="22">
        <v>31</v>
      </c>
      <c r="BL44" s="20">
        <v>7534</v>
      </c>
      <c r="BM44" s="23">
        <v>1539</v>
      </c>
    </row>
    <row r="45" spans="1:65" x14ac:dyDescent="0.3">
      <c r="A45" s="26" t="s">
        <v>28</v>
      </c>
      <c r="B45" s="159">
        <f t="shared" si="18"/>
        <v>99668</v>
      </c>
      <c r="C45" s="154">
        <f t="shared" si="0"/>
        <v>39720</v>
      </c>
      <c r="D45" s="154">
        <f t="shared" si="0"/>
        <v>16262</v>
      </c>
      <c r="E45" s="160">
        <f t="shared" si="0"/>
        <v>5784</v>
      </c>
      <c r="F45" s="154">
        <f t="shared" si="0"/>
        <v>1407</v>
      </c>
      <c r="G45" s="160">
        <f t="shared" si="0"/>
        <v>338</v>
      </c>
      <c r="H45" s="154">
        <f>P45+X45</f>
        <v>81999</v>
      </c>
      <c r="I45" s="160">
        <f t="shared" si="0"/>
        <v>33598</v>
      </c>
      <c r="J45" s="30">
        <v>23224</v>
      </c>
      <c r="K45" s="20">
        <v>12722</v>
      </c>
      <c r="L45" s="20">
        <v>2748</v>
      </c>
      <c r="M45" s="22">
        <v>1352</v>
      </c>
      <c r="N45" s="20">
        <v>118</v>
      </c>
      <c r="O45" s="22">
        <v>56</v>
      </c>
      <c r="P45" s="20">
        <v>20358</v>
      </c>
      <c r="Q45" s="23">
        <v>11314</v>
      </c>
      <c r="R45" s="159">
        <f t="shared" si="19"/>
        <v>76444</v>
      </c>
      <c r="S45" s="154">
        <f t="shared" si="20"/>
        <v>26998</v>
      </c>
      <c r="T45" s="154">
        <f t="shared" si="21"/>
        <v>13514</v>
      </c>
      <c r="U45" s="160">
        <f t="shared" si="22"/>
        <v>4432</v>
      </c>
      <c r="V45" s="154">
        <f t="shared" si="23"/>
        <v>1289</v>
      </c>
      <c r="W45" s="160">
        <f t="shared" si="24"/>
        <v>282</v>
      </c>
      <c r="X45" s="154">
        <f t="shared" si="25"/>
        <v>61641</v>
      </c>
      <c r="Y45" s="160">
        <f t="shared" si="26"/>
        <v>22284</v>
      </c>
      <c r="Z45" s="30">
        <v>56320</v>
      </c>
      <c r="AA45" s="20">
        <v>23199</v>
      </c>
      <c r="AB45" s="20">
        <v>10972</v>
      </c>
      <c r="AC45" s="22">
        <v>4153</v>
      </c>
      <c r="AD45" s="20">
        <v>955</v>
      </c>
      <c r="AE45" s="22">
        <v>214</v>
      </c>
      <c r="AF45" s="20">
        <v>44393</v>
      </c>
      <c r="AG45" s="22">
        <v>18832</v>
      </c>
      <c r="AH45" s="30">
        <v>7418</v>
      </c>
      <c r="AI45" s="20">
        <v>1440</v>
      </c>
      <c r="AJ45" s="20">
        <v>370</v>
      </c>
      <c r="AK45" s="20">
        <v>25</v>
      </c>
      <c r="AL45" s="20">
        <v>81</v>
      </c>
      <c r="AM45" s="22">
        <v>7</v>
      </c>
      <c r="AN45" s="20">
        <v>6967</v>
      </c>
      <c r="AO45" s="22">
        <v>1408</v>
      </c>
      <c r="AP45" s="30">
        <v>3427</v>
      </c>
      <c r="AQ45" s="20">
        <v>280</v>
      </c>
      <c r="AR45" s="20">
        <v>1234</v>
      </c>
      <c r="AS45" s="20">
        <v>46</v>
      </c>
      <c r="AT45" s="20">
        <v>41</v>
      </c>
      <c r="AU45" s="22">
        <v>2</v>
      </c>
      <c r="AV45" s="20">
        <v>2152</v>
      </c>
      <c r="AW45" s="22">
        <v>232</v>
      </c>
      <c r="AX45" s="30" t="s">
        <v>89</v>
      </c>
      <c r="AY45" s="20" t="s">
        <v>90</v>
      </c>
      <c r="AZ45" s="20" t="s">
        <v>90</v>
      </c>
      <c r="BA45" s="20" t="s">
        <v>90</v>
      </c>
      <c r="BB45" s="20" t="s">
        <v>90</v>
      </c>
      <c r="BC45" s="20" t="s">
        <v>90</v>
      </c>
      <c r="BD45" s="20" t="s">
        <v>90</v>
      </c>
      <c r="BE45" s="20" t="s">
        <v>90</v>
      </c>
      <c r="BF45" s="30">
        <v>9279</v>
      </c>
      <c r="BG45" s="20">
        <v>2079</v>
      </c>
      <c r="BH45" s="20">
        <v>938</v>
      </c>
      <c r="BI45" s="22">
        <v>208</v>
      </c>
      <c r="BJ45" s="20">
        <v>212</v>
      </c>
      <c r="BK45" s="22">
        <v>59</v>
      </c>
      <c r="BL45" s="20">
        <v>8129</v>
      </c>
      <c r="BM45" s="23">
        <v>1812</v>
      </c>
    </row>
    <row r="46" spans="1:65" x14ac:dyDescent="0.3">
      <c r="A46" s="26" t="s">
        <v>29</v>
      </c>
      <c r="B46" s="159">
        <f t="shared" si="18"/>
        <v>104403</v>
      </c>
      <c r="C46" s="154">
        <f t="shared" si="0"/>
        <v>42434</v>
      </c>
      <c r="D46" s="154">
        <f t="shared" si="0"/>
        <v>17603</v>
      </c>
      <c r="E46" s="160">
        <f t="shared" si="0"/>
        <v>6232</v>
      </c>
      <c r="F46" s="154">
        <f t="shared" si="0"/>
        <v>1168</v>
      </c>
      <c r="G46" s="160">
        <f t="shared" si="0"/>
        <v>334</v>
      </c>
      <c r="H46" s="154">
        <f t="shared" si="0"/>
        <v>85632</v>
      </c>
      <c r="I46" s="160">
        <f t="shared" si="0"/>
        <v>35868</v>
      </c>
      <c r="J46" s="30">
        <v>24580</v>
      </c>
      <c r="K46" s="20">
        <v>13498</v>
      </c>
      <c r="L46" s="20">
        <v>2746</v>
      </c>
      <c r="M46" s="22">
        <v>1338</v>
      </c>
      <c r="N46" s="20">
        <v>118</v>
      </c>
      <c r="O46" s="22">
        <v>56</v>
      </c>
      <c r="P46" s="20">
        <v>21716</v>
      </c>
      <c r="Q46" s="23">
        <v>12104</v>
      </c>
      <c r="R46" s="159">
        <f t="shared" si="19"/>
        <v>79823</v>
      </c>
      <c r="S46" s="154">
        <f t="shared" si="20"/>
        <v>28936</v>
      </c>
      <c r="T46" s="154">
        <f t="shared" si="21"/>
        <v>14857</v>
      </c>
      <c r="U46" s="160">
        <f t="shared" si="22"/>
        <v>4894</v>
      </c>
      <c r="V46" s="154">
        <f t="shared" si="23"/>
        <v>1050</v>
      </c>
      <c r="W46" s="160">
        <f t="shared" si="24"/>
        <v>278</v>
      </c>
      <c r="X46" s="154">
        <f t="shared" si="25"/>
        <v>63916</v>
      </c>
      <c r="Y46" s="160">
        <f t="shared" si="26"/>
        <v>23764</v>
      </c>
      <c r="Z46" s="30">
        <v>58315</v>
      </c>
      <c r="AA46" s="20">
        <v>24824</v>
      </c>
      <c r="AB46" s="20">
        <v>11639</v>
      </c>
      <c r="AC46" s="22">
        <v>4525</v>
      </c>
      <c r="AD46" s="20">
        <v>797</v>
      </c>
      <c r="AE46" s="22">
        <v>217</v>
      </c>
      <c r="AF46" s="20">
        <v>45879</v>
      </c>
      <c r="AG46" s="22">
        <v>20082</v>
      </c>
      <c r="AH46" s="30">
        <v>7897</v>
      </c>
      <c r="AI46" s="20">
        <v>1612</v>
      </c>
      <c r="AJ46" s="20">
        <v>583</v>
      </c>
      <c r="AK46" s="20">
        <v>57</v>
      </c>
      <c r="AL46" s="20">
        <v>92</v>
      </c>
      <c r="AM46" s="22">
        <v>8</v>
      </c>
      <c r="AN46" s="20">
        <v>7222</v>
      </c>
      <c r="AO46" s="22">
        <v>1547</v>
      </c>
      <c r="AP46" s="30">
        <v>4068</v>
      </c>
      <c r="AQ46" s="20">
        <v>329</v>
      </c>
      <c r="AR46" s="20">
        <v>1467</v>
      </c>
      <c r="AS46" s="20">
        <v>60</v>
      </c>
      <c r="AT46" s="20">
        <v>36</v>
      </c>
      <c r="AU46" s="22">
        <v>2</v>
      </c>
      <c r="AV46" s="20">
        <v>2565</v>
      </c>
      <c r="AW46" s="22">
        <v>267</v>
      </c>
      <c r="AX46" s="30" t="s">
        <v>89</v>
      </c>
      <c r="AY46" s="20" t="s">
        <v>90</v>
      </c>
      <c r="AZ46" s="20" t="s">
        <v>90</v>
      </c>
      <c r="BA46" s="20" t="s">
        <v>90</v>
      </c>
      <c r="BB46" s="20" t="s">
        <v>90</v>
      </c>
      <c r="BC46" s="20" t="s">
        <v>90</v>
      </c>
      <c r="BD46" s="20" t="s">
        <v>90</v>
      </c>
      <c r="BE46" s="20" t="s">
        <v>90</v>
      </c>
      <c r="BF46" s="30">
        <v>9543</v>
      </c>
      <c r="BG46" s="20">
        <v>2171</v>
      </c>
      <c r="BH46" s="20">
        <v>1168</v>
      </c>
      <c r="BI46" s="22">
        <v>252</v>
      </c>
      <c r="BJ46" s="20">
        <v>125</v>
      </c>
      <c r="BK46" s="22">
        <v>51</v>
      </c>
      <c r="BL46" s="20">
        <v>8250</v>
      </c>
      <c r="BM46" s="23">
        <v>1868</v>
      </c>
    </row>
    <row r="47" spans="1:65" x14ac:dyDescent="0.3">
      <c r="A47" s="26" t="s">
        <v>30</v>
      </c>
      <c r="B47" s="159">
        <f t="shared" si="18"/>
        <v>103146</v>
      </c>
      <c r="C47" s="154">
        <f t="shared" si="0"/>
        <v>42925</v>
      </c>
      <c r="D47" s="154">
        <f t="shared" si="0"/>
        <v>17942</v>
      </c>
      <c r="E47" s="160">
        <f t="shared" si="0"/>
        <v>6477</v>
      </c>
      <c r="F47" s="154">
        <f t="shared" si="0"/>
        <v>1124</v>
      </c>
      <c r="G47" s="160">
        <f t="shared" si="0"/>
        <v>331</v>
      </c>
      <c r="H47" s="154">
        <f t="shared" si="0"/>
        <v>84080</v>
      </c>
      <c r="I47" s="160">
        <f t="shared" si="0"/>
        <v>36117</v>
      </c>
      <c r="J47" s="30">
        <v>23298</v>
      </c>
      <c r="K47" s="20">
        <v>13535</v>
      </c>
      <c r="L47" s="20">
        <v>2774</v>
      </c>
      <c r="M47" s="22">
        <v>1389</v>
      </c>
      <c r="N47" s="20">
        <v>118</v>
      </c>
      <c r="O47" s="22">
        <v>61</v>
      </c>
      <c r="P47" s="20">
        <v>20406</v>
      </c>
      <c r="Q47" s="23">
        <v>12085</v>
      </c>
      <c r="R47" s="159">
        <f t="shared" si="19"/>
        <v>79848</v>
      </c>
      <c r="S47" s="154">
        <f t="shared" si="20"/>
        <v>29390</v>
      </c>
      <c r="T47" s="154">
        <f t="shared" si="21"/>
        <v>15168</v>
      </c>
      <c r="U47" s="160">
        <f t="shared" si="22"/>
        <v>5088</v>
      </c>
      <c r="V47" s="154">
        <f t="shared" si="23"/>
        <v>1006</v>
      </c>
      <c r="W47" s="160">
        <f t="shared" si="24"/>
        <v>270</v>
      </c>
      <c r="X47" s="154">
        <f t="shared" si="25"/>
        <v>63674</v>
      </c>
      <c r="Y47" s="160">
        <f t="shared" si="26"/>
        <v>24032</v>
      </c>
      <c r="Z47" s="30">
        <v>58994</v>
      </c>
      <c r="AA47" s="20">
        <v>25400</v>
      </c>
      <c r="AB47" s="20">
        <v>11892</v>
      </c>
      <c r="AC47" s="22">
        <v>4679</v>
      </c>
      <c r="AD47" s="20">
        <v>750</v>
      </c>
      <c r="AE47" s="22">
        <v>218</v>
      </c>
      <c r="AF47" s="20">
        <v>46352</v>
      </c>
      <c r="AG47" s="22">
        <v>20503</v>
      </c>
      <c r="AH47" s="30">
        <v>7987</v>
      </c>
      <c r="AI47" s="20">
        <v>1609</v>
      </c>
      <c r="AJ47" s="20">
        <v>732</v>
      </c>
      <c r="AK47" s="20">
        <v>67</v>
      </c>
      <c r="AL47" s="20">
        <v>101</v>
      </c>
      <c r="AM47" s="22">
        <v>13</v>
      </c>
      <c r="AN47" s="20">
        <v>7154</v>
      </c>
      <c r="AO47" s="22">
        <v>1529</v>
      </c>
      <c r="AP47" s="30">
        <v>4257</v>
      </c>
      <c r="AQ47" s="20">
        <v>397</v>
      </c>
      <c r="AR47" s="20">
        <v>1411</v>
      </c>
      <c r="AS47" s="20">
        <v>57</v>
      </c>
      <c r="AT47" s="20">
        <v>65</v>
      </c>
      <c r="AU47" s="22">
        <v>4</v>
      </c>
      <c r="AV47" s="20">
        <v>2781</v>
      </c>
      <c r="AW47" s="22">
        <v>336</v>
      </c>
      <c r="AX47" s="30" t="s">
        <v>89</v>
      </c>
      <c r="AY47" s="20" t="s">
        <v>90</v>
      </c>
      <c r="AZ47" s="20" t="s">
        <v>90</v>
      </c>
      <c r="BA47" s="20" t="s">
        <v>90</v>
      </c>
      <c r="BB47" s="20" t="s">
        <v>90</v>
      </c>
      <c r="BC47" s="20" t="s">
        <v>90</v>
      </c>
      <c r="BD47" s="20" t="s">
        <v>90</v>
      </c>
      <c r="BE47" s="20" t="s">
        <v>90</v>
      </c>
      <c r="BF47" s="30">
        <v>8610</v>
      </c>
      <c r="BG47" s="20">
        <v>1984</v>
      </c>
      <c r="BH47" s="20">
        <v>1133</v>
      </c>
      <c r="BI47" s="22">
        <v>285</v>
      </c>
      <c r="BJ47" s="20">
        <v>90</v>
      </c>
      <c r="BK47" s="22">
        <v>35</v>
      </c>
      <c r="BL47" s="20">
        <v>7387</v>
      </c>
      <c r="BM47" s="23">
        <v>1664</v>
      </c>
    </row>
    <row r="48" spans="1:65" s="83" customFormat="1" x14ac:dyDescent="0.3">
      <c r="A48" s="67" t="s">
        <v>31</v>
      </c>
      <c r="B48" s="159">
        <f t="shared" si="18"/>
        <v>109961</v>
      </c>
      <c r="C48" s="154">
        <f t="shared" si="0"/>
        <v>47118</v>
      </c>
      <c r="D48" s="154">
        <f t="shared" si="0"/>
        <v>19525</v>
      </c>
      <c r="E48" s="160">
        <f t="shared" si="0"/>
        <v>7297</v>
      </c>
      <c r="F48" s="154">
        <f>N48+V48</f>
        <v>1158</v>
      </c>
      <c r="G48" s="160">
        <f t="shared" si="0"/>
        <v>389</v>
      </c>
      <c r="H48" s="154">
        <f t="shared" si="0"/>
        <v>89278</v>
      </c>
      <c r="I48" s="160">
        <f t="shared" si="0"/>
        <v>39432</v>
      </c>
      <c r="J48" s="30">
        <v>27916</v>
      </c>
      <c r="K48" s="20">
        <v>16381</v>
      </c>
      <c r="L48" s="20">
        <v>4090</v>
      </c>
      <c r="M48" s="100">
        <v>2101</v>
      </c>
      <c r="N48" s="20">
        <v>191</v>
      </c>
      <c r="O48" s="100">
        <v>100</v>
      </c>
      <c r="P48" s="20">
        <v>23635</v>
      </c>
      <c r="Q48" s="101">
        <v>14180</v>
      </c>
      <c r="R48" s="159">
        <f t="shared" si="19"/>
        <v>82045</v>
      </c>
      <c r="S48" s="154">
        <f t="shared" si="20"/>
        <v>30737</v>
      </c>
      <c r="T48" s="154">
        <f t="shared" si="21"/>
        <v>15435</v>
      </c>
      <c r="U48" s="160">
        <f t="shared" si="22"/>
        <v>5196</v>
      </c>
      <c r="V48" s="154">
        <f t="shared" si="23"/>
        <v>967</v>
      </c>
      <c r="W48" s="160">
        <f t="shared" si="24"/>
        <v>289</v>
      </c>
      <c r="X48" s="154">
        <f t="shared" si="25"/>
        <v>65643</v>
      </c>
      <c r="Y48" s="160">
        <f t="shared" si="26"/>
        <v>25252</v>
      </c>
      <c r="Z48" s="30">
        <v>59848</v>
      </c>
      <c r="AA48" s="20">
        <v>26538</v>
      </c>
      <c r="AB48" s="20">
        <v>11645</v>
      </c>
      <c r="AC48" s="100">
        <v>4745</v>
      </c>
      <c r="AD48" s="20">
        <v>745</v>
      </c>
      <c r="AE48" s="100">
        <v>239</v>
      </c>
      <c r="AF48" s="20">
        <v>47458</v>
      </c>
      <c r="AG48" s="100">
        <v>21554</v>
      </c>
      <c r="AH48" s="30">
        <f>AJ48+AL48+AN48</f>
        <v>6957</v>
      </c>
      <c r="AI48" s="20">
        <f>AK48+AM48+AO48</f>
        <v>1407</v>
      </c>
      <c r="AJ48" s="20">
        <v>807</v>
      </c>
      <c r="AK48" s="20">
        <v>76</v>
      </c>
      <c r="AL48" s="20">
        <v>85</v>
      </c>
      <c r="AM48" s="100">
        <v>10</v>
      </c>
      <c r="AN48" s="20">
        <v>6065</v>
      </c>
      <c r="AO48" s="100">
        <v>1321</v>
      </c>
      <c r="AP48" s="30">
        <f>AR48+AT48+AV48</f>
        <v>4678</v>
      </c>
      <c r="AQ48" s="20">
        <f>AS48+AU48+AW48</f>
        <v>358</v>
      </c>
      <c r="AR48" s="20">
        <v>1683</v>
      </c>
      <c r="AS48" s="20">
        <v>77</v>
      </c>
      <c r="AT48" s="20">
        <v>36</v>
      </c>
      <c r="AU48" s="100">
        <v>0</v>
      </c>
      <c r="AV48" s="20">
        <v>2959</v>
      </c>
      <c r="AW48" s="100">
        <v>281</v>
      </c>
      <c r="AX48" s="30" t="s">
        <v>92</v>
      </c>
      <c r="AY48" s="20" t="s">
        <v>106</v>
      </c>
      <c r="AZ48" s="20" t="s">
        <v>107</v>
      </c>
      <c r="BA48" s="20" t="s">
        <v>106</v>
      </c>
      <c r="BB48" s="20" t="s">
        <v>107</v>
      </c>
      <c r="BC48" s="20" t="s">
        <v>108</v>
      </c>
      <c r="BD48" s="20" t="s">
        <v>107</v>
      </c>
      <c r="BE48" s="20" t="s">
        <v>107</v>
      </c>
      <c r="BF48" s="30">
        <f>BH48+BJ48+BL48</f>
        <v>10562</v>
      </c>
      <c r="BG48" s="20">
        <f>BI48+BK48+BM48</f>
        <v>2434</v>
      </c>
      <c r="BH48" s="20">
        <v>1300</v>
      </c>
      <c r="BI48" s="100">
        <v>298</v>
      </c>
      <c r="BJ48" s="20">
        <v>101</v>
      </c>
      <c r="BK48" s="100">
        <v>40</v>
      </c>
      <c r="BL48" s="20">
        <v>9161</v>
      </c>
      <c r="BM48" s="101">
        <v>2096</v>
      </c>
    </row>
    <row r="49" spans="1:73" s="83" customFormat="1" x14ac:dyDescent="0.3">
      <c r="A49" s="26" t="s">
        <v>32</v>
      </c>
      <c r="B49" s="159">
        <f t="shared" si="18"/>
        <v>112853</v>
      </c>
      <c r="C49" s="154">
        <f t="shared" si="0"/>
        <v>48875</v>
      </c>
      <c r="D49" s="154">
        <f t="shared" si="0"/>
        <v>19750</v>
      </c>
      <c r="E49" s="160">
        <f t="shared" si="0"/>
        <v>7333</v>
      </c>
      <c r="F49" s="154">
        <f t="shared" si="0"/>
        <v>1082</v>
      </c>
      <c r="G49" s="160">
        <f t="shared" si="0"/>
        <v>378</v>
      </c>
      <c r="H49" s="154">
        <f t="shared" si="0"/>
        <v>92021</v>
      </c>
      <c r="I49" s="160">
        <f t="shared" si="0"/>
        <v>41164</v>
      </c>
      <c r="J49" s="30">
        <v>27446</v>
      </c>
      <c r="K49" s="20">
        <v>16231</v>
      </c>
      <c r="L49" s="20">
        <v>3198</v>
      </c>
      <c r="M49" s="100">
        <v>1688</v>
      </c>
      <c r="N49" s="20">
        <v>118</v>
      </c>
      <c r="O49" s="100">
        <v>70</v>
      </c>
      <c r="P49" s="20">
        <v>24130</v>
      </c>
      <c r="Q49" s="101">
        <v>14473</v>
      </c>
      <c r="R49" s="159">
        <f t="shared" si="19"/>
        <v>85407</v>
      </c>
      <c r="S49" s="154">
        <f t="shared" si="20"/>
        <v>32644</v>
      </c>
      <c r="T49" s="154">
        <v>16552</v>
      </c>
      <c r="U49" s="160">
        <f t="shared" si="22"/>
        <v>5645</v>
      </c>
      <c r="V49" s="154">
        <f t="shared" si="23"/>
        <v>964</v>
      </c>
      <c r="W49" s="160">
        <f t="shared" si="24"/>
        <v>308</v>
      </c>
      <c r="X49" s="154">
        <v>67891</v>
      </c>
      <c r="Y49" s="160">
        <v>26691</v>
      </c>
      <c r="Z49" s="30">
        <v>60938</v>
      </c>
      <c r="AA49" s="20">
        <v>27979</v>
      </c>
      <c r="AB49" s="20">
        <v>11869</v>
      </c>
      <c r="AC49" s="100">
        <v>5048</v>
      </c>
      <c r="AD49" s="20">
        <v>733</v>
      </c>
      <c r="AE49" s="100">
        <v>255</v>
      </c>
      <c r="AF49" s="20">
        <v>48336</v>
      </c>
      <c r="AG49" s="100">
        <v>22676</v>
      </c>
      <c r="AH49" s="30">
        <v>7290</v>
      </c>
      <c r="AI49" s="20">
        <v>1488</v>
      </c>
      <c r="AJ49" s="20">
        <v>1062</v>
      </c>
      <c r="AK49" s="20">
        <v>99</v>
      </c>
      <c r="AL49" s="20">
        <v>81</v>
      </c>
      <c r="AM49" s="100">
        <v>9</v>
      </c>
      <c r="AN49" s="20">
        <v>6147</v>
      </c>
      <c r="AO49" s="100">
        <v>1380</v>
      </c>
      <c r="AP49" s="30">
        <v>5283</v>
      </c>
      <c r="AQ49" s="20">
        <v>419</v>
      </c>
      <c r="AR49" s="20">
        <v>1814</v>
      </c>
      <c r="AS49" s="20">
        <v>84</v>
      </c>
      <c r="AT49" s="20">
        <v>37</v>
      </c>
      <c r="AU49" s="100">
        <v>0</v>
      </c>
      <c r="AV49" s="20">
        <v>3432</v>
      </c>
      <c r="AW49" s="100">
        <v>335</v>
      </c>
      <c r="AX49" s="30" t="s">
        <v>106</v>
      </c>
      <c r="AY49" s="20" t="s">
        <v>107</v>
      </c>
      <c r="AZ49" s="20" t="s">
        <v>107</v>
      </c>
      <c r="BA49" s="20" t="s">
        <v>107</v>
      </c>
      <c r="BB49" s="20" t="s">
        <v>107</v>
      </c>
      <c r="BC49" s="20" t="s">
        <v>109</v>
      </c>
      <c r="BD49" s="20" t="s">
        <v>109</v>
      </c>
      <c r="BE49" s="20" t="s">
        <v>107</v>
      </c>
      <c r="BF49" s="30">
        <v>11896</v>
      </c>
      <c r="BG49" s="20">
        <v>2758</v>
      </c>
      <c r="BH49" s="20">
        <v>1807</v>
      </c>
      <c r="BI49" s="100">
        <v>414</v>
      </c>
      <c r="BJ49" s="20">
        <v>113</v>
      </c>
      <c r="BK49" s="100">
        <v>44</v>
      </c>
      <c r="BL49" s="20">
        <v>9976</v>
      </c>
      <c r="BM49" s="101">
        <v>2300</v>
      </c>
    </row>
    <row r="50" spans="1:73" s="83" customFormat="1" x14ac:dyDescent="0.3">
      <c r="A50" s="26" t="s">
        <v>33</v>
      </c>
      <c r="B50" s="159">
        <f t="shared" si="18"/>
        <v>117974</v>
      </c>
      <c r="C50" s="154">
        <f t="shared" si="0"/>
        <v>51409</v>
      </c>
      <c r="D50" s="154">
        <f t="shared" si="0"/>
        <v>19968</v>
      </c>
      <c r="E50" s="160">
        <f t="shared" si="0"/>
        <v>7619</v>
      </c>
      <c r="F50" s="154">
        <f t="shared" si="0"/>
        <v>1188</v>
      </c>
      <c r="G50" s="160">
        <f t="shared" si="0"/>
        <v>406</v>
      </c>
      <c r="H50" s="154">
        <f t="shared" si="0"/>
        <v>96818</v>
      </c>
      <c r="I50" s="160">
        <f t="shared" si="0"/>
        <v>43384</v>
      </c>
      <c r="J50" s="30">
        <v>29204</v>
      </c>
      <c r="K50" s="20">
        <v>16466</v>
      </c>
      <c r="L50" s="20">
        <v>3252</v>
      </c>
      <c r="M50" s="100">
        <v>1724</v>
      </c>
      <c r="N50" s="20">
        <v>192</v>
      </c>
      <c r="O50" s="100">
        <v>113</v>
      </c>
      <c r="P50" s="20">
        <v>25760</v>
      </c>
      <c r="Q50" s="101">
        <v>14629</v>
      </c>
      <c r="R50" s="159">
        <f t="shared" si="19"/>
        <v>88770</v>
      </c>
      <c r="S50" s="154">
        <f t="shared" si="20"/>
        <v>34943</v>
      </c>
      <c r="T50" s="154">
        <f t="shared" si="21"/>
        <v>16716</v>
      </c>
      <c r="U50" s="160">
        <f t="shared" si="22"/>
        <v>5895</v>
      </c>
      <c r="V50" s="154">
        <f t="shared" si="23"/>
        <v>996</v>
      </c>
      <c r="W50" s="160">
        <f t="shared" si="24"/>
        <v>293</v>
      </c>
      <c r="X50" s="154">
        <f t="shared" si="25"/>
        <v>71058</v>
      </c>
      <c r="Y50" s="160">
        <f t="shared" si="26"/>
        <v>28755</v>
      </c>
      <c r="Z50" s="30">
        <v>63311</v>
      </c>
      <c r="AA50" s="20">
        <v>29744</v>
      </c>
      <c r="AB50" s="20">
        <v>11714</v>
      </c>
      <c r="AC50" s="100">
        <v>5139</v>
      </c>
      <c r="AD50" s="20">
        <v>775</v>
      </c>
      <c r="AE50" s="100">
        <v>265</v>
      </c>
      <c r="AF50" s="20">
        <v>50822</v>
      </c>
      <c r="AG50" s="100">
        <v>24340</v>
      </c>
      <c r="AH50" s="30">
        <v>7630</v>
      </c>
      <c r="AI50" s="20">
        <v>1615</v>
      </c>
      <c r="AJ50" s="20">
        <v>1220</v>
      </c>
      <c r="AK50" s="20">
        <v>162</v>
      </c>
      <c r="AL50" s="20">
        <v>69</v>
      </c>
      <c r="AM50" s="100">
        <v>8</v>
      </c>
      <c r="AN50" s="20">
        <v>6341</v>
      </c>
      <c r="AO50" s="100">
        <v>1445</v>
      </c>
      <c r="AP50" s="30">
        <v>5966</v>
      </c>
      <c r="AQ50" s="20">
        <v>610</v>
      </c>
      <c r="AR50" s="20">
        <v>1929</v>
      </c>
      <c r="AS50" s="20">
        <v>103</v>
      </c>
      <c r="AT50" s="20">
        <v>79</v>
      </c>
      <c r="AU50" s="100">
        <v>2</v>
      </c>
      <c r="AV50" s="20">
        <v>3958</v>
      </c>
      <c r="AW50" s="100">
        <v>505</v>
      </c>
      <c r="AX50" s="30" t="s">
        <v>89</v>
      </c>
      <c r="AY50" s="20" t="s">
        <v>89</v>
      </c>
      <c r="AZ50" s="20" t="s">
        <v>89</v>
      </c>
      <c r="BA50" s="20" t="s">
        <v>89</v>
      </c>
      <c r="BB50" s="20" t="s">
        <v>112</v>
      </c>
      <c r="BC50" s="20" t="s">
        <v>89</v>
      </c>
      <c r="BD50" s="20" t="s">
        <v>89</v>
      </c>
      <c r="BE50" s="20" t="s">
        <v>113</v>
      </c>
      <c r="BF50" s="30">
        <v>11863</v>
      </c>
      <c r="BG50" s="20">
        <v>2974</v>
      </c>
      <c r="BH50" s="20">
        <v>1853</v>
      </c>
      <c r="BI50" s="100">
        <v>491</v>
      </c>
      <c r="BJ50" s="20">
        <v>73</v>
      </c>
      <c r="BK50" s="100">
        <v>18</v>
      </c>
      <c r="BL50" s="20">
        <v>9937</v>
      </c>
      <c r="BM50" s="101">
        <v>2465</v>
      </c>
    </row>
    <row r="51" spans="1:73" s="83" customFormat="1" ht="17.25" thickBot="1" x14ac:dyDescent="0.35">
      <c r="A51" s="413" t="s">
        <v>34</v>
      </c>
      <c r="B51" s="173">
        <f>J51+R51</f>
        <v>121266</v>
      </c>
      <c r="C51" s="155">
        <f>K51+S51</f>
        <v>53824</v>
      </c>
      <c r="D51" s="155">
        <f t="shared" si="0"/>
        <v>21308</v>
      </c>
      <c r="E51" s="177">
        <f t="shared" si="0"/>
        <v>8311</v>
      </c>
      <c r="F51" s="155">
        <f t="shared" si="0"/>
        <v>1402</v>
      </c>
      <c r="G51" s="177">
        <f t="shared" si="0"/>
        <v>503</v>
      </c>
      <c r="H51" s="155">
        <f t="shared" si="0"/>
        <v>98556</v>
      </c>
      <c r="I51" s="177">
        <f t="shared" si="0"/>
        <v>45010</v>
      </c>
      <c r="J51" s="110">
        <v>28018</v>
      </c>
      <c r="K51" s="108">
        <v>16387</v>
      </c>
      <c r="L51" s="108">
        <v>3254</v>
      </c>
      <c r="M51" s="108">
        <v>1786</v>
      </c>
      <c r="N51" s="108">
        <v>238</v>
      </c>
      <c r="O51" s="108">
        <v>143</v>
      </c>
      <c r="P51" s="108">
        <v>24526</v>
      </c>
      <c r="Q51" s="109">
        <v>14458</v>
      </c>
      <c r="R51" s="163">
        <f>Z51+AH51+AP51+BF51</f>
        <v>93248</v>
      </c>
      <c r="S51" s="164">
        <f>AA51+AI51+AQ51+BG51</f>
        <v>37437</v>
      </c>
      <c r="T51" s="164">
        <f t="shared" si="21"/>
        <v>18054</v>
      </c>
      <c r="U51" s="164">
        <f t="shared" si="22"/>
        <v>6525</v>
      </c>
      <c r="V51" s="164">
        <f t="shared" si="23"/>
        <v>1164</v>
      </c>
      <c r="W51" s="164">
        <f t="shared" si="24"/>
        <v>360</v>
      </c>
      <c r="X51" s="164">
        <f>AF51+AN51+AV51+BL51</f>
        <v>74030</v>
      </c>
      <c r="Y51" s="164">
        <f>AG51+AO51+AW51+BM51</f>
        <v>30552</v>
      </c>
      <c r="Z51" s="110">
        <v>66289</v>
      </c>
      <c r="AA51" s="108">
        <v>31588</v>
      </c>
      <c r="AB51" s="108">
        <v>12524</v>
      </c>
      <c r="AC51" s="108">
        <v>5578</v>
      </c>
      <c r="AD51" s="108">
        <v>909</v>
      </c>
      <c r="AE51" s="108">
        <v>320</v>
      </c>
      <c r="AF51" s="108">
        <v>52856</v>
      </c>
      <c r="AG51" s="108">
        <v>25690</v>
      </c>
      <c r="AH51" s="110">
        <f>AJ51+AL51+AN51</f>
        <v>7723</v>
      </c>
      <c r="AI51" s="108">
        <f>AK51+AM51+AO51</f>
        <v>1771</v>
      </c>
      <c r="AJ51" s="108">
        <v>1093</v>
      </c>
      <c r="AK51" s="108">
        <v>170</v>
      </c>
      <c r="AL51" s="108">
        <v>76</v>
      </c>
      <c r="AM51" s="108">
        <v>8</v>
      </c>
      <c r="AN51" s="108">
        <v>6554</v>
      </c>
      <c r="AO51" s="108">
        <v>1593</v>
      </c>
      <c r="AP51" s="110">
        <v>6539</v>
      </c>
      <c r="AQ51" s="108">
        <v>702</v>
      </c>
      <c r="AR51" s="108">
        <v>2161</v>
      </c>
      <c r="AS51" s="108">
        <v>123</v>
      </c>
      <c r="AT51" s="108">
        <v>100</v>
      </c>
      <c r="AU51" s="108">
        <v>5</v>
      </c>
      <c r="AV51" s="108">
        <v>4278</v>
      </c>
      <c r="AW51" s="108">
        <v>574</v>
      </c>
      <c r="AX51" s="112" t="s">
        <v>107</v>
      </c>
      <c r="AY51" s="111" t="s">
        <v>111</v>
      </c>
      <c r="AZ51" s="111" t="s">
        <v>110</v>
      </c>
      <c r="BA51" s="111" t="s">
        <v>107</v>
      </c>
      <c r="BB51" s="111" t="s">
        <v>106</v>
      </c>
      <c r="BC51" s="111" t="s">
        <v>107</v>
      </c>
      <c r="BD51" s="111" t="s">
        <v>107</v>
      </c>
      <c r="BE51" s="111" t="s">
        <v>107</v>
      </c>
      <c r="BF51" s="110">
        <f>BH51+BJ51+BL51</f>
        <v>12697</v>
      </c>
      <c r="BG51" s="108">
        <f>BI51+BK51+BM51</f>
        <v>3376</v>
      </c>
      <c r="BH51" s="108">
        <v>2276</v>
      </c>
      <c r="BI51" s="108">
        <v>654</v>
      </c>
      <c r="BJ51" s="108">
        <v>79</v>
      </c>
      <c r="BK51" s="108">
        <v>27</v>
      </c>
      <c r="BL51" s="108">
        <v>10342</v>
      </c>
      <c r="BM51" s="109">
        <v>2695</v>
      </c>
    </row>
    <row r="52" spans="1:73" x14ac:dyDescent="0.3">
      <c r="A52" s="24" t="s">
        <v>35</v>
      </c>
      <c r="B52" s="171">
        <f t="shared" si="18"/>
        <v>120721</v>
      </c>
      <c r="C52" s="156">
        <f t="shared" si="0"/>
        <v>54386</v>
      </c>
      <c r="D52" s="156">
        <f t="shared" si="0"/>
        <v>21991</v>
      </c>
      <c r="E52" s="176">
        <f t="shared" si="0"/>
        <v>8585</v>
      </c>
      <c r="F52" s="156">
        <f t="shared" si="0"/>
        <v>1317</v>
      </c>
      <c r="G52" s="176">
        <f t="shared" si="0"/>
        <v>469</v>
      </c>
      <c r="H52" s="156">
        <f t="shared" si="0"/>
        <v>97413</v>
      </c>
      <c r="I52" s="176">
        <f t="shared" si="0"/>
        <v>45332</v>
      </c>
      <c r="J52" s="172">
        <v>27688</v>
      </c>
      <c r="K52" s="77">
        <v>16649</v>
      </c>
      <c r="L52" s="77">
        <v>3283</v>
      </c>
      <c r="M52" s="178">
        <v>1788</v>
      </c>
      <c r="N52" s="77">
        <v>152</v>
      </c>
      <c r="O52" s="178">
        <v>113</v>
      </c>
      <c r="P52" s="77">
        <v>24253</v>
      </c>
      <c r="Q52" s="179">
        <v>14748</v>
      </c>
      <c r="R52" s="171">
        <f t="shared" si="19"/>
        <v>93033</v>
      </c>
      <c r="S52" s="156">
        <f t="shared" si="20"/>
        <v>37737</v>
      </c>
      <c r="T52" s="156">
        <f t="shared" si="21"/>
        <v>18708</v>
      </c>
      <c r="U52" s="176">
        <f t="shared" si="22"/>
        <v>6797</v>
      </c>
      <c r="V52" s="156">
        <f t="shared" si="23"/>
        <v>1165</v>
      </c>
      <c r="W52" s="176">
        <f t="shared" si="24"/>
        <v>356</v>
      </c>
      <c r="X52" s="156">
        <f t="shared" si="25"/>
        <v>73160</v>
      </c>
      <c r="Y52" s="176">
        <f t="shared" si="26"/>
        <v>30584</v>
      </c>
      <c r="Z52" s="172">
        <v>65779</v>
      </c>
      <c r="AA52" s="77">
        <v>31714</v>
      </c>
      <c r="AB52" s="77">
        <v>12695</v>
      </c>
      <c r="AC52" s="178">
        <v>5764</v>
      </c>
      <c r="AD52" s="77">
        <v>875</v>
      </c>
      <c r="AE52" s="178">
        <v>301</v>
      </c>
      <c r="AF52" s="77">
        <v>52209</v>
      </c>
      <c r="AG52" s="178">
        <v>25649</v>
      </c>
      <c r="AH52" s="172">
        <v>7704</v>
      </c>
      <c r="AI52" s="77">
        <v>1798</v>
      </c>
      <c r="AJ52" s="77">
        <v>1398</v>
      </c>
      <c r="AK52" s="77">
        <v>236</v>
      </c>
      <c r="AL52" s="77">
        <v>78</v>
      </c>
      <c r="AM52" s="178">
        <v>10</v>
      </c>
      <c r="AN52" s="77">
        <v>6228</v>
      </c>
      <c r="AO52" s="178">
        <v>1552</v>
      </c>
      <c r="AP52" s="172">
        <v>7007</v>
      </c>
      <c r="AQ52" s="77">
        <v>803</v>
      </c>
      <c r="AR52" s="77">
        <v>2304</v>
      </c>
      <c r="AS52" s="77">
        <v>139</v>
      </c>
      <c r="AT52" s="77">
        <v>115</v>
      </c>
      <c r="AU52" s="178">
        <v>6</v>
      </c>
      <c r="AV52" s="77">
        <v>4588</v>
      </c>
      <c r="AW52" s="178">
        <v>658</v>
      </c>
      <c r="AX52" s="172" t="s">
        <v>89</v>
      </c>
      <c r="AY52" s="77" t="s">
        <v>90</v>
      </c>
      <c r="AZ52" s="77" t="s">
        <v>90</v>
      </c>
      <c r="BA52" s="77" t="s">
        <v>90</v>
      </c>
      <c r="BB52" s="77" t="s">
        <v>90</v>
      </c>
      <c r="BC52" s="77" t="s">
        <v>90</v>
      </c>
      <c r="BD52" s="77" t="s">
        <v>90</v>
      </c>
      <c r="BE52" s="77" t="s">
        <v>90</v>
      </c>
      <c r="BF52" s="172">
        <v>12543</v>
      </c>
      <c r="BG52" s="77">
        <v>3422</v>
      </c>
      <c r="BH52" s="77">
        <v>2311</v>
      </c>
      <c r="BI52" s="178">
        <v>658</v>
      </c>
      <c r="BJ52" s="77">
        <v>97</v>
      </c>
      <c r="BK52" s="178">
        <v>39</v>
      </c>
      <c r="BL52" s="77">
        <v>10135</v>
      </c>
      <c r="BM52" s="179">
        <v>2725</v>
      </c>
    </row>
    <row r="53" spans="1:73" x14ac:dyDescent="0.3">
      <c r="A53" s="26" t="s">
        <v>36</v>
      </c>
      <c r="B53" s="159">
        <f t="shared" si="18"/>
        <v>123377</v>
      </c>
      <c r="C53" s="154">
        <f t="shared" si="0"/>
        <v>55320</v>
      </c>
      <c r="D53" s="154">
        <f t="shared" si="0"/>
        <v>25459</v>
      </c>
      <c r="E53" s="160">
        <f t="shared" si="0"/>
        <v>9654</v>
      </c>
      <c r="F53" s="154">
        <f t="shared" si="0"/>
        <v>1546</v>
      </c>
      <c r="G53" s="160">
        <f t="shared" si="0"/>
        <v>563</v>
      </c>
      <c r="H53" s="154">
        <f t="shared" si="0"/>
        <v>96372</v>
      </c>
      <c r="I53" s="160">
        <f t="shared" si="0"/>
        <v>45103</v>
      </c>
      <c r="J53" s="30">
        <v>28954</v>
      </c>
      <c r="K53" s="20">
        <v>16949</v>
      </c>
      <c r="L53" s="20">
        <v>4861</v>
      </c>
      <c r="M53" s="100">
        <v>2212</v>
      </c>
      <c r="N53" s="20">
        <v>151</v>
      </c>
      <c r="O53" s="100">
        <v>117</v>
      </c>
      <c r="P53" s="20">
        <v>23942</v>
      </c>
      <c r="Q53" s="101">
        <v>14620</v>
      </c>
      <c r="R53" s="159">
        <f t="shared" si="19"/>
        <v>94423</v>
      </c>
      <c r="S53" s="154">
        <f t="shared" si="20"/>
        <v>38371</v>
      </c>
      <c r="T53" s="154">
        <f t="shared" si="21"/>
        <v>20598</v>
      </c>
      <c r="U53" s="160">
        <f t="shared" si="22"/>
        <v>7442</v>
      </c>
      <c r="V53" s="154">
        <f t="shared" si="23"/>
        <v>1395</v>
      </c>
      <c r="W53" s="160">
        <f t="shared" si="24"/>
        <v>446</v>
      </c>
      <c r="X53" s="154">
        <f t="shared" si="25"/>
        <v>72430</v>
      </c>
      <c r="Y53" s="160">
        <f t="shared" si="26"/>
        <v>30483</v>
      </c>
      <c r="Z53" s="30">
        <v>65120</v>
      </c>
      <c r="AA53" s="20">
        <v>31662</v>
      </c>
      <c r="AB53" s="20">
        <v>13933</v>
      </c>
      <c r="AC53" s="100">
        <v>6246</v>
      </c>
      <c r="AD53" s="20">
        <v>1004</v>
      </c>
      <c r="AE53" s="100">
        <v>352</v>
      </c>
      <c r="AF53" s="20">
        <v>50183</v>
      </c>
      <c r="AG53" s="100">
        <v>25064</v>
      </c>
      <c r="AH53" s="30">
        <v>7726</v>
      </c>
      <c r="AI53" s="20">
        <v>1918</v>
      </c>
      <c r="AJ53" s="20">
        <v>1368</v>
      </c>
      <c r="AK53" s="20">
        <v>293</v>
      </c>
      <c r="AL53" s="20">
        <v>83</v>
      </c>
      <c r="AM53" s="100">
        <v>7</v>
      </c>
      <c r="AN53" s="20">
        <v>6275</v>
      </c>
      <c r="AO53" s="100">
        <v>1618</v>
      </c>
      <c r="AP53" s="30">
        <v>7673</v>
      </c>
      <c r="AQ53" s="20">
        <v>898</v>
      </c>
      <c r="AR53" s="20">
        <v>2488</v>
      </c>
      <c r="AS53" s="20">
        <v>156</v>
      </c>
      <c r="AT53" s="20">
        <v>136</v>
      </c>
      <c r="AU53" s="100">
        <v>6</v>
      </c>
      <c r="AV53" s="20">
        <v>5049</v>
      </c>
      <c r="AW53" s="100">
        <v>736</v>
      </c>
      <c r="AX53" s="30" t="s">
        <v>89</v>
      </c>
      <c r="AY53" s="20" t="s">
        <v>90</v>
      </c>
      <c r="AZ53" s="20" t="s">
        <v>90</v>
      </c>
      <c r="BA53" s="20" t="s">
        <v>90</v>
      </c>
      <c r="BB53" s="20" t="s">
        <v>90</v>
      </c>
      <c r="BC53" s="20" t="s">
        <v>90</v>
      </c>
      <c r="BD53" s="20" t="s">
        <v>90</v>
      </c>
      <c r="BE53" s="20" t="s">
        <v>90</v>
      </c>
      <c r="BF53" s="30">
        <v>13904</v>
      </c>
      <c r="BG53" s="20">
        <v>3893</v>
      </c>
      <c r="BH53" s="20">
        <v>2809</v>
      </c>
      <c r="BI53" s="100">
        <v>747</v>
      </c>
      <c r="BJ53" s="20">
        <v>172</v>
      </c>
      <c r="BK53" s="100">
        <v>81</v>
      </c>
      <c r="BL53" s="20">
        <v>10923</v>
      </c>
      <c r="BM53" s="101">
        <v>3065</v>
      </c>
    </row>
    <row r="54" spans="1:73" x14ac:dyDescent="0.3">
      <c r="A54" s="26" t="s">
        <v>37</v>
      </c>
      <c r="B54" s="159">
        <f t="shared" si="18"/>
        <v>115761</v>
      </c>
      <c r="C54" s="154">
        <f t="shared" si="0"/>
        <v>52713</v>
      </c>
      <c r="D54" s="154">
        <f t="shared" si="0"/>
        <v>24782</v>
      </c>
      <c r="E54" s="160">
        <f t="shared" si="0"/>
        <v>9669</v>
      </c>
      <c r="F54" s="154">
        <f t="shared" si="0"/>
        <v>715</v>
      </c>
      <c r="G54" s="160">
        <f t="shared" si="0"/>
        <v>280</v>
      </c>
      <c r="H54" s="154">
        <f t="shared" si="0"/>
        <v>90264</v>
      </c>
      <c r="I54" s="160">
        <f t="shared" si="0"/>
        <v>42764</v>
      </c>
      <c r="J54" s="30">
        <v>26622</v>
      </c>
      <c r="K54" s="20">
        <v>16191</v>
      </c>
      <c r="L54" s="20">
        <v>3432</v>
      </c>
      <c r="M54" s="100">
        <v>1947</v>
      </c>
      <c r="N54" s="20">
        <v>62</v>
      </c>
      <c r="O54" s="100">
        <v>48</v>
      </c>
      <c r="P54" s="20">
        <v>23128</v>
      </c>
      <c r="Q54" s="101">
        <v>14196</v>
      </c>
      <c r="R54" s="159">
        <f t="shared" si="19"/>
        <v>89139</v>
      </c>
      <c r="S54" s="154">
        <f t="shared" si="20"/>
        <v>36522</v>
      </c>
      <c r="T54" s="154">
        <f t="shared" si="21"/>
        <v>21350</v>
      </c>
      <c r="U54" s="160">
        <f t="shared" si="22"/>
        <v>7722</v>
      </c>
      <c r="V54" s="154">
        <f t="shared" si="23"/>
        <v>653</v>
      </c>
      <c r="W54" s="160">
        <f t="shared" si="24"/>
        <v>232</v>
      </c>
      <c r="X54" s="154">
        <f t="shared" si="25"/>
        <v>67136</v>
      </c>
      <c r="Y54" s="160">
        <f t="shared" si="26"/>
        <v>28568</v>
      </c>
      <c r="Z54" s="30">
        <v>57920</v>
      </c>
      <c r="AA54" s="20">
        <v>28597</v>
      </c>
      <c r="AB54" s="20">
        <v>13917</v>
      </c>
      <c r="AC54" s="100">
        <v>6326</v>
      </c>
      <c r="AD54" s="20">
        <v>442</v>
      </c>
      <c r="AE54" s="100">
        <v>177</v>
      </c>
      <c r="AF54" s="20">
        <v>43561</v>
      </c>
      <c r="AG54" s="100">
        <v>22094</v>
      </c>
      <c r="AH54" s="30">
        <v>8195</v>
      </c>
      <c r="AI54" s="20">
        <v>2277</v>
      </c>
      <c r="AJ54" s="20">
        <v>1071</v>
      </c>
      <c r="AK54" s="100">
        <v>207</v>
      </c>
      <c r="AL54" s="20">
        <v>48</v>
      </c>
      <c r="AM54" s="100">
        <v>8</v>
      </c>
      <c r="AN54" s="20">
        <v>7076</v>
      </c>
      <c r="AO54" s="100">
        <v>2062</v>
      </c>
      <c r="AP54" s="30">
        <v>8379</v>
      </c>
      <c r="AQ54" s="20">
        <v>990</v>
      </c>
      <c r="AR54" s="20">
        <v>2849</v>
      </c>
      <c r="AS54" s="20">
        <v>192</v>
      </c>
      <c r="AT54" s="20">
        <v>58</v>
      </c>
      <c r="AU54" s="100">
        <v>0</v>
      </c>
      <c r="AV54" s="20">
        <v>5472</v>
      </c>
      <c r="AW54" s="100">
        <v>798</v>
      </c>
      <c r="AX54" s="30" t="s">
        <v>89</v>
      </c>
      <c r="AY54" s="20" t="s">
        <v>90</v>
      </c>
      <c r="AZ54" s="20" t="s">
        <v>90</v>
      </c>
      <c r="BA54" s="20" t="s">
        <v>90</v>
      </c>
      <c r="BB54" s="20" t="s">
        <v>90</v>
      </c>
      <c r="BC54" s="20" t="s">
        <v>90</v>
      </c>
      <c r="BD54" s="20" t="s">
        <v>90</v>
      </c>
      <c r="BE54" s="20" t="s">
        <v>90</v>
      </c>
      <c r="BF54" s="30">
        <v>14645</v>
      </c>
      <c r="BG54" s="20">
        <v>4658</v>
      </c>
      <c r="BH54" s="20">
        <v>3513</v>
      </c>
      <c r="BI54" s="100">
        <v>997</v>
      </c>
      <c r="BJ54" s="20">
        <v>105</v>
      </c>
      <c r="BK54" s="100">
        <v>47</v>
      </c>
      <c r="BL54" s="20">
        <v>11027</v>
      </c>
      <c r="BM54" s="101">
        <v>3614</v>
      </c>
    </row>
    <row r="55" spans="1:73" x14ac:dyDescent="0.3">
      <c r="A55" s="27" t="s">
        <v>46</v>
      </c>
      <c r="B55" s="159">
        <f t="shared" ref="B55:I57" si="27">J55+R55</f>
        <v>112096</v>
      </c>
      <c r="C55" s="154">
        <f t="shared" si="27"/>
        <v>51196</v>
      </c>
      <c r="D55" s="154">
        <f t="shared" si="27"/>
        <v>24484</v>
      </c>
      <c r="E55" s="160">
        <f t="shared" si="27"/>
        <v>9680</v>
      </c>
      <c r="F55" s="154">
        <f t="shared" si="27"/>
        <v>584</v>
      </c>
      <c r="G55" s="160">
        <f t="shared" si="27"/>
        <v>237</v>
      </c>
      <c r="H55" s="154">
        <f t="shared" si="27"/>
        <v>87028</v>
      </c>
      <c r="I55" s="160">
        <f t="shared" si="27"/>
        <v>41279</v>
      </c>
      <c r="J55" s="105">
        <v>26984</v>
      </c>
      <c r="K55" s="103">
        <v>16369</v>
      </c>
      <c r="L55" s="103">
        <v>3438</v>
      </c>
      <c r="M55" s="103">
        <v>2034</v>
      </c>
      <c r="N55" s="103">
        <v>62</v>
      </c>
      <c r="O55" s="103">
        <v>47</v>
      </c>
      <c r="P55" s="103">
        <v>23484</v>
      </c>
      <c r="Q55" s="104">
        <v>14288</v>
      </c>
      <c r="R55" s="161">
        <f>Z55+AH55+AP55+BF55</f>
        <v>85112</v>
      </c>
      <c r="S55" s="162">
        <f t="shared" si="20"/>
        <v>34827</v>
      </c>
      <c r="T55" s="162">
        <f t="shared" si="21"/>
        <v>21046</v>
      </c>
      <c r="U55" s="162">
        <f t="shared" si="22"/>
        <v>7646</v>
      </c>
      <c r="V55" s="162">
        <f t="shared" si="23"/>
        <v>522</v>
      </c>
      <c r="W55" s="162">
        <f t="shared" si="24"/>
        <v>190</v>
      </c>
      <c r="X55" s="162">
        <v>63544</v>
      </c>
      <c r="Y55" s="162">
        <v>26991</v>
      </c>
      <c r="Z55" s="105">
        <v>54010</v>
      </c>
      <c r="AA55" s="103">
        <v>26986</v>
      </c>
      <c r="AB55" s="103">
        <v>12942</v>
      </c>
      <c r="AC55" s="103">
        <v>5986</v>
      </c>
      <c r="AD55" s="103">
        <v>292</v>
      </c>
      <c r="AE55" s="103">
        <v>136</v>
      </c>
      <c r="AF55" s="103">
        <v>40776</v>
      </c>
      <c r="AG55" s="103">
        <v>20864</v>
      </c>
      <c r="AH55" s="105">
        <v>7734</v>
      </c>
      <c r="AI55" s="103">
        <v>2176</v>
      </c>
      <c r="AJ55" s="103">
        <v>1101</v>
      </c>
      <c r="AK55" s="103">
        <v>222</v>
      </c>
      <c r="AL55" s="103">
        <v>51</v>
      </c>
      <c r="AM55" s="103">
        <v>7</v>
      </c>
      <c r="AN55" s="103">
        <v>6582</v>
      </c>
      <c r="AO55" s="103">
        <v>1947</v>
      </c>
      <c r="AP55" s="105">
        <v>8686</v>
      </c>
      <c r="AQ55" s="103">
        <v>1068</v>
      </c>
      <c r="AR55" s="103">
        <v>2971</v>
      </c>
      <c r="AS55" s="103">
        <v>213</v>
      </c>
      <c r="AT55" s="103">
        <v>63</v>
      </c>
      <c r="AU55" s="103">
        <v>1</v>
      </c>
      <c r="AV55" s="103">
        <v>5652</v>
      </c>
      <c r="AW55" s="103">
        <v>854</v>
      </c>
      <c r="AX55" s="30" t="s">
        <v>89</v>
      </c>
      <c r="AY55" s="20" t="s">
        <v>90</v>
      </c>
      <c r="AZ55" s="20" t="s">
        <v>90</v>
      </c>
      <c r="BA55" s="20" t="s">
        <v>90</v>
      </c>
      <c r="BB55" s="20" t="s">
        <v>90</v>
      </c>
      <c r="BC55" s="20" t="s">
        <v>90</v>
      </c>
      <c r="BD55" s="20" t="s">
        <v>90</v>
      </c>
      <c r="BE55" s="20" t="s">
        <v>90</v>
      </c>
      <c r="BF55" s="105">
        <v>14682</v>
      </c>
      <c r="BG55" s="103">
        <v>4597</v>
      </c>
      <c r="BH55" s="103">
        <v>4032</v>
      </c>
      <c r="BI55" s="103">
        <v>1225</v>
      </c>
      <c r="BJ55" s="103">
        <v>116</v>
      </c>
      <c r="BK55" s="103">
        <v>46</v>
      </c>
      <c r="BL55" s="103">
        <v>10534</v>
      </c>
      <c r="BM55" s="104">
        <v>3326</v>
      </c>
    </row>
    <row r="56" spans="1:73" x14ac:dyDescent="0.3">
      <c r="A56" s="88">
        <v>2015</v>
      </c>
      <c r="B56" s="159">
        <f t="shared" si="27"/>
        <v>107869</v>
      </c>
      <c r="C56" s="154">
        <f t="shared" si="27"/>
        <v>49543</v>
      </c>
      <c r="D56" s="154">
        <f t="shared" si="27"/>
        <v>24169</v>
      </c>
      <c r="E56" s="160">
        <f t="shared" si="27"/>
        <v>9656</v>
      </c>
      <c r="F56" s="154">
        <f t="shared" si="27"/>
        <v>590</v>
      </c>
      <c r="G56" s="160">
        <f t="shared" si="27"/>
        <v>236</v>
      </c>
      <c r="H56" s="154">
        <f t="shared" si="27"/>
        <v>83110</v>
      </c>
      <c r="I56" s="160">
        <f t="shared" si="27"/>
        <v>39651</v>
      </c>
      <c r="J56" s="107">
        <v>24571</v>
      </c>
      <c r="K56" s="102">
        <v>15422</v>
      </c>
      <c r="L56" s="102">
        <v>3189</v>
      </c>
      <c r="M56" s="102">
        <v>1885</v>
      </c>
      <c r="N56" s="102">
        <v>62</v>
      </c>
      <c r="O56" s="102">
        <v>48</v>
      </c>
      <c r="P56" s="102">
        <v>21320</v>
      </c>
      <c r="Q56" s="106">
        <v>13489</v>
      </c>
      <c r="R56" s="161">
        <f>Z56+AH56+AP56+BF56</f>
        <v>83298</v>
      </c>
      <c r="S56" s="162">
        <f t="shared" si="20"/>
        <v>34121</v>
      </c>
      <c r="T56" s="162">
        <f t="shared" si="21"/>
        <v>20980</v>
      </c>
      <c r="U56" s="162">
        <f t="shared" si="22"/>
        <v>7771</v>
      </c>
      <c r="V56" s="162">
        <f t="shared" si="23"/>
        <v>528</v>
      </c>
      <c r="W56" s="162">
        <f t="shared" si="24"/>
        <v>188</v>
      </c>
      <c r="X56" s="162">
        <f t="shared" si="25"/>
        <v>61790</v>
      </c>
      <c r="Y56" s="162">
        <f t="shared" si="26"/>
        <v>26162</v>
      </c>
      <c r="Z56" s="107">
        <v>51804</v>
      </c>
      <c r="AA56" s="102">
        <v>26150</v>
      </c>
      <c r="AB56" s="102">
        <v>12743</v>
      </c>
      <c r="AC56" s="102">
        <v>6066</v>
      </c>
      <c r="AD56" s="102">
        <v>301</v>
      </c>
      <c r="AE56" s="102">
        <v>130</v>
      </c>
      <c r="AF56" s="102">
        <v>38760</v>
      </c>
      <c r="AG56" s="102">
        <v>19954</v>
      </c>
      <c r="AH56" s="107">
        <v>7260</v>
      </c>
      <c r="AI56" s="102">
        <v>2074</v>
      </c>
      <c r="AJ56" s="102">
        <v>1038</v>
      </c>
      <c r="AK56" s="102">
        <v>214</v>
      </c>
      <c r="AL56" s="102">
        <v>48</v>
      </c>
      <c r="AM56" s="102">
        <v>9</v>
      </c>
      <c r="AN56" s="102">
        <v>6174</v>
      </c>
      <c r="AO56" s="102">
        <v>1851</v>
      </c>
      <c r="AP56" s="107">
        <v>9434</v>
      </c>
      <c r="AQ56" s="102">
        <v>1173</v>
      </c>
      <c r="AR56" s="102">
        <v>3215</v>
      </c>
      <c r="AS56" s="102">
        <v>244</v>
      </c>
      <c r="AT56" s="102">
        <v>66</v>
      </c>
      <c r="AU56" s="102">
        <v>2</v>
      </c>
      <c r="AV56" s="102">
        <v>6153</v>
      </c>
      <c r="AW56" s="102">
        <v>927</v>
      </c>
      <c r="AX56" s="30" t="s">
        <v>89</v>
      </c>
      <c r="AY56" s="20" t="s">
        <v>90</v>
      </c>
      <c r="AZ56" s="20" t="s">
        <v>90</v>
      </c>
      <c r="BA56" s="20" t="s">
        <v>90</v>
      </c>
      <c r="BB56" s="20" t="s">
        <v>90</v>
      </c>
      <c r="BC56" s="20" t="s">
        <v>90</v>
      </c>
      <c r="BD56" s="20" t="s">
        <v>90</v>
      </c>
      <c r="BE56" s="20" t="s">
        <v>90</v>
      </c>
      <c r="BF56" s="107">
        <v>14800</v>
      </c>
      <c r="BG56" s="102">
        <v>4724</v>
      </c>
      <c r="BH56" s="102">
        <v>3984</v>
      </c>
      <c r="BI56" s="102">
        <v>1247</v>
      </c>
      <c r="BJ56" s="102">
        <v>113</v>
      </c>
      <c r="BK56" s="102">
        <v>47</v>
      </c>
      <c r="BL56" s="102">
        <v>10703</v>
      </c>
      <c r="BM56" s="106">
        <v>3430</v>
      </c>
    </row>
    <row r="57" spans="1:73" s="83" customFormat="1" x14ac:dyDescent="0.3">
      <c r="A57" s="85">
        <v>2016</v>
      </c>
      <c r="B57" s="159">
        <f t="shared" si="27"/>
        <v>104913</v>
      </c>
      <c r="C57" s="154">
        <f t="shared" si="27"/>
        <v>47414</v>
      </c>
      <c r="D57" s="154">
        <f t="shared" si="27"/>
        <v>23642</v>
      </c>
      <c r="E57" s="160">
        <f t="shared" si="27"/>
        <v>9603</v>
      </c>
      <c r="F57" s="154">
        <f t="shared" si="27"/>
        <v>564</v>
      </c>
      <c r="G57" s="160">
        <f t="shared" si="27"/>
        <v>234</v>
      </c>
      <c r="H57" s="154">
        <f t="shared" si="27"/>
        <v>80707</v>
      </c>
      <c r="I57" s="160">
        <f t="shared" si="27"/>
        <v>37577</v>
      </c>
      <c r="J57" s="107">
        <v>24415</v>
      </c>
      <c r="K57" s="102">
        <v>14692</v>
      </c>
      <c r="L57" s="102">
        <v>3367</v>
      </c>
      <c r="M57" s="102">
        <v>2020</v>
      </c>
      <c r="N57" s="102">
        <v>59</v>
      </c>
      <c r="O57" s="102">
        <v>46</v>
      </c>
      <c r="P57" s="102">
        <v>20989</v>
      </c>
      <c r="Q57" s="106">
        <v>12626</v>
      </c>
      <c r="R57" s="161">
        <f>Z57+AH57+AP57+BF57</f>
        <v>80498</v>
      </c>
      <c r="S57" s="162">
        <f t="shared" si="20"/>
        <v>32722</v>
      </c>
      <c r="T57" s="162">
        <f t="shared" si="21"/>
        <v>20275</v>
      </c>
      <c r="U57" s="162">
        <f t="shared" si="22"/>
        <v>7583</v>
      </c>
      <c r="V57" s="162">
        <f t="shared" si="23"/>
        <v>505</v>
      </c>
      <c r="W57" s="162">
        <f t="shared" si="24"/>
        <v>188</v>
      </c>
      <c r="X57" s="162">
        <f t="shared" si="25"/>
        <v>59718</v>
      </c>
      <c r="Y57" s="162">
        <f t="shared" si="26"/>
        <v>24951</v>
      </c>
      <c r="Z57" s="107">
        <v>45422</v>
      </c>
      <c r="AA57" s="102">
        <v>23022</v>
      </c>
      <c r="AB57" s="102">
        <v>11993</v>
      </c>
      <c r="AC57" s="102">
        <v>5850</v>
      </c>
      <c r="AD57" s="102">
        <v>266</v>
      </c>
      <c r="AE57" s="102">
        <v>119</v>
      </c>
      <c r="AF57" s="102">
        <v>33163</v>
      </c>
      <c r="AG57" s="102">
        <v>17053</v>
      </c>
      <c r="AH57" s="107">
        <v>7843</v>
      </c>
      <c r="AI57" s="102">
        <v>2385</v>
      </c>
      <c r="AJ57" s="102">
        <v>1012</v>
      </c>
      <c r="AK57" s="102">
        <v>203</v>
      </c>
      <c r="AL57" s="102">
        <v>51</v>
      </c>
      <c r="AM57" s="102">
        <v>9</v>
      </c>
      <c r="AN57" s="102">
        <v>6780</v>
      </c>
      <c r="AO57" s="102">
        <v>2173</v>
      </c>
      <c r="AP57" s="107">
        <v>9987</v>
      </c>
      <c r="AQ57" s="102">
        <v>1303</v>
      </c>
      <c r="AR57" s="102">
        <v>3301</v>
      </c>
      <c r="AS57" s="102">
        <v>258</v>
      </c>
      <c r="AT57" s="102">
        <v>62</v>
      </c>
      <c r="AU57" s="102">
        <v>2</v>
      </c>
      <c r="AV57" s="102">
        <v>6624</v>
      </c>
      <c r="AW57" s="102">
        <v>1043</v>
      </c>
      <c r="AX57" s="30" t="s">
        <v>89</v>
      </c>
      <c r="AY57" s="20" t="s">
        <v>90</v>
      </c>
      <c r="AZ57" s="20" t="s">
        <v>90</v>
      </c>
      <c r="BA57" s="20" t="s">
        <v>90</v>
      </c>
      <c r="BB57" s="20" t="s">
        <v>90</v>
      </c>
      <c r="BC57" s="20" t="s">
        <v>90</v>
      </c>
      <c r="BD57" s="20" t="s">
        <v>90</v>
      </c>
      <c r="BE57" s="20" t="s">
        <v>90</v>
      </c>
      <c r="BF57" s="107">
        <v>17246</v>
      </c>
      <c r="BG57" s="102">
        <v>6012</v>
      </c>
      <c r="BH57" s="102">
        <v>3969</v>
      </c>
      <c r="BI57" s="102">
        <v>1272</v>
      </c>
      <c r="BJ57" s="102">
        <v>126</v>
      </c>
      <c r="BK57" s="102">
        <v>58</v>
      </c>
      <c r="BL57" s="102">
        <v>13151</v>
      </c>
      <c r="BM57" s="106">
        <v>4682</v>
      </c>
    </row>
    <row r="58" spans="1:73" x14ac:dyDescent="0.3">
      <c r="A58" s="88">
        <v>2017</v>
      </c>
      <c r="B58" s="159">
        <f t="shared" si="18"/>
        <v>103527</v>
      </c>
      <c r="C58" s="154">
        <f t="shared" ref="C58:D60" si="28">K58+S58</f>
        <v>46756</v>
      </c>
      <c r="D58" s="154">
        <f t="shared" si="28"/>
        <v>23847</v>
      </c>
      <c r="E58" s="160">
        <f t="shared" si="0"/>
        <v>9688</v>
      </c>
      <c r="F58" s="154">
        <f t="shared" ref="F58:I59" si="29">N58+V58</f>
        <v>421</v>
      </c>
      <c r="G58" s="160">
        <f t="shared" si="29"/>
        <v>151</v>
      </c>
      <c r="H58" s="154">
        <f t="shared" si="29"/>
        <v>79259</v>
      </c>
      <c r="I58" s="160">
        <f t="shared" si="29"/>
        <v>36917</v>
      </c>
      <c r="J58" s="107">
        <f t="shared" ref="J58:K60" si="30">L58+N58+P58</f>
        <v>23051</v>
      </c>
      <c r="K58" s="102">
        <f t="shared" si="30"/>
        <v>14024</v>
      </c>
      <c r="L58" s="102">
        <v>3204</v>
      </c>
      <c r="M58" s="102">
        <v>2010</v>
      </c>
      <c r="N58" s="102">
        <v>59</v>
      </c>
      <c r="O58" s="102">
        <v>48</v>
      </c>
      <c r="P58" s="102">
        <v>19788</v>
      </c>
      <c r="Q58" s="106">
        <v>11966</v>
      </c>
      <c r="R58" s="161">
        <f t="shared" si="19"/>
        <v>80476</v>
      </c>
      <c r="S58" s="162">
        <f t="shared" si="20"/>
        <v>32732</v>
      </c>
      <c r="T58" s="162">
        <f t="shared" si="21"/>
        <v>20643</v>
      </c>
      <c r="U58" s="162">
        <f t="shared" si="22"/>
        <v>7678</v>
      </c>
      <c r="V58" s="162">
        <f t="shared" si="23"/>
        <v>362</v>
      </c>
      <c r="W58" s="162">
        <f t="shared" si="24"/>
        <v>103</v>
      </c>
      <c r="X58" s="162">
        <f t="shared" si="25"/>
        <v>59471</v>
      </c>
      <c r="Y58" s="162">
        <f t="shared" si="26"/>
        <v>24951</v>
      </c>
      <c r="Z58" s="107">
        <f t="shared" ref="Z58:AA60" si="31">AB58+AD58+AF58</f>
        <v>43988</v>
      </c>
      <c r="AA58" s="102">
        <f t="shared" si="31"/>
        <v>22495</v>
      </c>
      <c r="AB58" s="102">
        <v>12059</v>
      </c>
      <c r="AC58" s="102">
        <v>5923</v>
      </c>
      <c r="AD58" s="102">
        <v>208</v>
      </c>
      <c r="AE58" s="102">
        <v>71</v>
      </c>
      <c r="AF58" s="102">
        <v>31721</v>
      </c>
      <c r="AG58" s="102">
        <v>16501</v>
      </c>
      <c r="AH58" s="107">
        <f t="shared" ref="AH58:AI60" si="32">AJ58+AL58+AN58</f>
        <v>7093</v>
      </c>
      <c r="AI58" s="102">
        <f t="shared" si="32"/>
        <v>2181</v>
      </c>
      <c r="AJ58" s="102">
        <v>927</v>
      </c>
      <c r="AK58" s="102">
        <v>189</v>
      </c>
      <c r="AL58" s="102">
        <v>47</v>
      </c>
      <c r="AM58" s="102">
        <v>11</v>
      </c>
      <c r="AN58" s="102">
        <v>6119</v>
      </c>
      <c r="AO58" s="102">
        <v>1981</v>
      </c>
      <c r="AP58" s="107">
        <f t="shared" ref="AP58:AQ60" si="33">AR58+AT58+AV58</f>
        <v>10710</v>
      </c>
      <c r="AQ58" s="102">
        <f t="shared" si="33"/>
        <v>1393</v>
      </c>
      <c r="AR58" s="102">
        <v>3591</v>
      </c>
      <c r="AS58" s="102">
        <v>286</v>
      </c>
      <c r="AT58" s="102">
        <v>51</v>
      </c>
      <c r="AU58" s="102">
        <v>1</v>
      </c>
      <c r="AV58" s="102">
        <v>7068</v>
      </c>
      <c r="AW58" s="102">
        <v>1106</v>
      </c>
      <c r="AX58" s="30" t="s">
        <v>89</v>
      </c>
      <c r="AY58" s="20" t="s">
        <v>89</v>
      </c>
      <c r="AZ58" s="20" t="s">
        <v>89</v>
      </c>
      <c r="BA58" s="20" t="s">
        <v>94</v>
      </c>
      <c r="BB58" s="20" t="s">
        <v>89</v>
      </c>
      <c r="BC58" s="20" t="s">
        <v>89</v>
      </c>
      <c r="BD58" s="20" t="s">
        <v>95</v>
      </c>
      <c r="BE58" s="20" t="s">
        <v>94</v>
      </c>
      <c r="BF58" s="107">
        <f t="shared" ref="BF58:BG60" si="34">BH58+BJ58+BL58</f>
        <v>18685</v>
      </c>
      <c r="BG58" s="102">
        <f t="shared" si="34"/>
        <v>6663</v>
      </c>
      <c r="BH58" s="102">
        <v>4066</v>
      </c>
      <c r="BI58" s="102">
        <v>1280</v>
      </c>
      <c r="BJ58" s="102">
        <v>56</v>
      </c>
      <c r="BK58" s="102">
        <v>20</v>
      </c>
      <c r="BL58" s="102">
        <v>14563</v>
      </c>
      <c r="BM58" s="106">
        <v>5363</v>
      </c>
    </row>
    <row r="59" spans="1:73" x14ac:dyDescent="0.3">
      <c r="A59" s="85">
        <v>2018</v>
      </c>
      <c r="B59" s="159">
        <f t="shared" ref="B59" si="35">J59+R59</f>
        <v>104968</v>
      </c>
      <c r="C59" s="154">
        <f t="shared" si="28"/>
        <v>47327</v>
      </c>
      <c r="D59" s="154">
        <f t="shared" si="28"/>
        <v>24311</v>
      </c>
      <c r="E59" s="160">
        <f t="shared" ref="E59" si="36">M59+U59</f>
        <v>9807</v>
      </c>
      <c r="F59" s="154">
        <f t="shared" si="29"/>
        <v>558</v>
      </c>
      <c r="G59" s="160">
        <f t="shared" si="29"/>
        <v>240</v>
      </c>
      <c r="H59" s="154">
        <f t="shared" si="29"/>
        <v>80099</v>
      </c>
      <c r="I59" s="160">
        <f t="shared" si="29"/>
        <v>37280</v>
      </c>
      <c r="J59" s="107">
        <f t="shared" si="30"/>
        <v>23015</v>
      </c>
      <c r="K59" s="102">
        <f t="shared" si="30"/>
        <v>13855</v>
      </c>
      <c r="L59" s="102">
        <v>3174</v>
      </c>
      <c r="M59" s="102">
        <v>2005</v>
      </c>
      <c r="N59" s="102">
        <v>62</v>
      </c>
      <c r="O59" s="102">
        <v>52</v>
      </c>
      <c r="P59" s="102">
        <v>19779</v>
      </c>
      <c r="Q59" s="106">
        <v>11798</v>
      </c>
      <c r="R59" s="161">
        <f t="shared" ref="R59" si="37">Z59+AH59+AP59+BF59</f>
        <v>81953</v>
      </c>
      <c r="S59" s="162">
        <f t="shared" ref="S59" si="38">AA59+AI59+AQ59+BG59</f>
        <v>33472</v>
      </c>
      <c r="T59" s="162">
        <f t="shared" ref="T59" si="39">AB59+AJ59+AR59+BH59</f>
        <v>21137</v>
      </c>
      <c r="U59" s="162">
        <f t="shared" ref="U59" si="40">AC59+AK59+AS59+BI59</f>
        <v>7802</v>
      </c>
      <c r="V59" s="162">
        <f t="shared" ref="V59" si="41">AD59+AL59+AT59+BJ59</f>
        <v>496</v>
      </c>
      <c r="W59" s="162">
        <f t="shared" ref="W59" si="42">AE59+AM59+AU59+BK59</f>
        <v>188</v>
      </c>
      <c r="X59" s="162">
        <f t="shared" ref="X59" si="43">AF59+AN59+AV59+BL59</f>
        <v>60320</v>
      </c>
      <c r="Y59" s="162">
        <f t="shared" ref="Y59" si="44">AG59+AO59+AW59+BM59</f>
        <v>25482</v>
      </c>
      <c r="Z59" s="107">
        <f t="shared" si="31"/>
        <v>43514</v>
      </c>
      <c r="AA59" s="102">
        <f t="shared" si="31"/>
        <v>22670</v>
      </c>
      <c r="AB59" s="102">
        <v>12072</v>
      </c>
      <c r="AC59" s="102">
        <v>5975</v>
      </c>
      <c r="AD59" s="102">
        <v>251</v>
      </c>
      <c r="AE59" s="102">
        <v>120</v>
      </c>
      <c r="AF59" s="102">
        <v>31191</v>
      </c>
      <c r="AG59" s="102">
        <v>16575</v>
      </c>
      <c r="AH59" s="107">
        <f t="shared" si="32"/>
        <v>6990</v>
      </c>
      <c r="AI59" s="102">
        <f t="shared" si="32"/>
        <v>2196</v>
      </c>
      <c r="AJ59" s="102">
        <v>893</v>
      </c>
      <c r="AK59" s="102">
        <v>175</v>
      </c>
      <c r="AL59" s="102">
        <v>61</v>
      </c>
      <c r="AM59" s="102">
        <v>17</v>
      </c>
      <c r="AN59" s="102">
        <v>6036</v>
      </c>
      <c r="AO59" s="102">
        <v>2004</v>
      </c>
      <c r="AP59" s="107">
        <f t="shared" si="33"/>
        <v>11774</v>
      </c>
      <c r="AQ59" s="102">
        <f t="shared" si="33"/>
        <v>1564</v>
      </c>
      <c r="AR59" s="102">
        <v>3948</v>
      </c>
      <c r="AS59" s="102">
        <v>328</v>
      </c>
      <c r="AT59" s="102">
        <v>67</v>
      </c>
      <c r="AU59" s="102">
        <v>2</v>
      </c>
      <c r="AV59" s="102">
        <v>7759</v>
      </c>
      <c r="AW59" s="102">
        <v>1234</v>
      </c>
      <c r="AX59" s="30" t="s">
        <v>89</v>
      </c>
      <c r="AY59" s="20" t="s">
        <v>94</v>
      </c>
      <c r="AZ59" s="20" t="s">
        <v>94</v>
      </c>
      <c r="BA59" s="20" t="s">
        <v>95</v>
      </c>
      <c r="BB59" s="20" t="s">
        <v>94</v>
      </c>
      <c r="BC59" s="20" t="s">
        <v>94</v>
      </c>
      <c r="BD59" s="20" t="s">
        <v>94</v>
      </c>
      <c r="BE59" s="20" t="s">
        <v>94</v>
      </c>
      <c r="BF59" s="107">
        <f t="shared" si="34"/>
        <v>19675</v>
      </c>
      <c r="BG59" s="102">
        <f t="shared" si="34"/>
        <v>7042</v>
      </c>
      <c r="BH59" s="102">
        <v>4224</v>
      </c>
      <c r="BI59" s="102">
        <v>1324</v>
      </c>
      <c r="BJ59" s="102">
        <v>117</v>
      </c>
      <c r="BK59" s="102">
        <v>49</v>
      </c>
      <c r="BL59" s="102">
        <v>15334</v>
      </c>
      <c r="BM59" s="106">
        <v>5669</v>
      </c>
    </row>
    <row r="60" spans="1:73" s="83" customFormat="1" x14ac:dyDescent="0.3">
      <c r="A60" s="88">
        <v>2019</v>
      </c>
      <c r="B60" s="159">
        <f t="shared" ref="B60" si="45">J60+R60</f>
        <v>100615</v>
      </c>
      <c r="C60" s="154">
        <f t="shared" si="28"/>
        <v>44755</v>
      </c>
      <c r="D60" s="154">
        <f t="shared" si="28"/>
        <v>24291</v>
      </c>
      <c r="E60" s="160">
        <f t="shared" ref="E60" si="46">M60+U60</f>
        <v>9820</v>
      </c>
      <c r="F60" s="154">
        <f t="shared" ref="F60" si="47">N60+V60</f>
        <v>628</v>
      </c>
      <c r="G60" s="160">
        <f t="shared" ref="G60" si="48">O60+W60</f>
        <v>252</v>
      </c>
      <c r="H60" s="154">
        <f t="shared" ref="H60" si="49">P60+X60</f>
        <v>75696</v>
      </c>
      <c r="I60" s="160">
        <f t="shared" ref="I60" si="50">Q60+Y60</f>
        <v>34683</v>
      </c>
      <c r="J60" s="107">
        <f t="shared" si="30"/>
        <v>22300</v>
      </c>
      <c r="K60" s="102">
        <f t="shared" si="30"/>
        <v>13442</v>
      </c>
      <c r="L60" s="102">
        <v>3148</v>
      </c>
      <c r="M60" s="102">
        <v>1996</v>
      </c>
      <c r="N60" s="102">
        <v>69</v>
      </c>
      <c r="O60" s="102">
        <v>56</v>
      </c>
      <c r="P60" s="102">
        <v>19083</v>
      </c>
      <c r="Q60" s="106">
        <v>11390</v>
      </c>
      <c r="R60" s="161">
        <f t="shared" ref="R60" si="51">Z60+AH60+AP60+BF60</f>
        <v>78315</v>
      </c>
      <c r="S60" s="162">
        <f t="shared" ref="S60" si="52">AA60+AI60+AQ60+BG60</f>
        <v>31313</v>
      </c>
      <c r="T60" s="162">
        <f t="shared" ref="T60" si="53">AB60+AJ60+AR60+BH60</f>
        <v>21143</v>
      </c>
      <c r="U60" s="162">
        <f t="shared" ref="U60" si="54">AC60+AK60+AS60+BI60</f>
        <v>7824</v>
      </c>
      <c r="V60" s="162">
        <f t="shared" ref="V60" si="55">AD60+AL60+AT60+BJ60</f>
        <v>559</v>
      </c>
      <c r="W60" s="162">
        <f t="shared" ref="W60" si="56">AE60+AM60+AU60+BK60</f>
        <v>196</v>
      </c>
      <c r="X60" s="162">
        <f t="shared" ref="X60" si="57">AF60+AN60+AV60+BL60</f>
        <v>56613</v>
      </c>
      <c r="Y60" s="162">
        <f t="shared" ref="Y60" si="58">AG60+AO60+AW60+BM60</f>
        <v>23293</v>
      </c>
      <c r="Z60" s="107">
        <f t="shared" si="31"/>
        <v>33938</v>
      </c>
      <c r="AA60" s="102">
        <f t="shared" si="31"/>
        <v>17880</v>
      </c>
      <c r="AB60" s="102">
        <v>11696</v>
      </c>
      <c r="AC60" s="102">
        <v>6000</v>
      </c>
      <c r="AD60" s="102">
        <v>270</v>
      </c>
      <c r="AE60" s="102">
        <v>110</v>
      </c>
      <c r="AF60" s="102">
        <v>21972</v>
      </c>
      <c r="AG60" s="102">
        <v>11770</v>
      </c>
      <c r="AH60" s="107">
        <f t="shared" si="32"/>
        <v>9267</v>
      </c>
      <c r="AI60" s="102">
        <f t="shared" si="32"/>
        <v>3306</v>
      </c>
      <c r="AJ60" s="102">
        <v>903</v>
      </c>
      <c r="AK60" s="102">
        <v>176</v>
      </c>
      <c r="AL60" s="102">
        <v>76</v>
      </c>
      <c r="AM60" s="102">
        <v>18</v>
      </c>
      <c r="AN60" s="102">
        <v>8288</v>
      </c>
      <c r="AO60" s="102">
        <v>3112</v>
      </c>
      <c r="AP60" s="107">
        <f t="shared" si="33"/>
        <v>12877</v>
      </c>
      <c r="AQ60" s="102">
        <f t="shared" si="33"/>
        <v>1746</v>
      </c>
      <c r="AR60" s="102">
        <v>4373</v>
      </c>
      <c r="AS60" s="102">
        <v>368</v>
      </c>
      <c r="AT60" s="102">
        <v>70</v>
      </c>
      <c r="AU60" s="102">
        <v>2</v>
      </c>
      <c r="AV60" s="102">
        <v>8434</v>
      </c>
      <c r="AW60" s="102">
        <v>1376</v>
      </c>
      <c r="AX60" s="30" t="s">
        <v>94</v>
      </c>
      <c r="AY60" s="20" t="s">
        <v>89</v>
      </c>
      <c r="AZ60" s="20" t="s">
        <v>94</v>
      </c>
      <c r="BA60" s="20" t="s">
        <v>94</v>
      </c>
      <c r="BB60" s="20" t="s">
        <v>94</v>
      </c>
      <c r="BC60" s="20" t="s">
        <v>94</v>
      </c>
      <c r="BD60" s="20" t="s">
        <v>94</v>
      </c>
      <c r="BE60" s="20" t="s">
        <v>94</v>
      </c>
      <c r="BF60" s="107">
        <f t="shared" si="34"/>
        <v>22233</v>
      </c>
      <c r="BG60" s="102">
        <f t="shared" si="34"/>
        <v>8381</v>
      </c>
      <c r="BH60" s="102">
        <v>4171</v>
      </c>
      <c r="BI60" s="102">
        <v>1280</v>
      </c>
      <c r="BJ60" s="102">
        <v>143</v>
      </c>
      <c r="BK60" s="102">
        <v>66</v>
      </c>
      <c r="BL60" s="102">
        <v>17919</v>
      </c>
      <c r="BM60" s="106">
        <v>7035</v>
      </c>
    </row>
    <row r="61" spans="1:73" ht="17.25" thickBot="1" x14ac:dyDescent="0.35">
      <c r="A61" s="85">
        <v>2020</v>
      </c>
      <c r="B61" s="181">
        <f t="shared" ref="B61" si="59">J61+R61</f>
        <v>103661</v>
      </c>
      <c r="C61" s="182">
        <f t="shared" ref="C61" si="60">K61+S61</f>
        <v>45988</v>
      </c>
      <c r="D61" s="182">
        <f t="shared" ref="D61" si="61">L61+T61</f>
        <v>25945</v>
      </c>
      <c r="E61" s="556">
        <f t="shared" ref="E61" si="62">M61+U61</f>
        <v>10205</v>
      </c>
      <c r="F61" s="182">
        <f t="shared" ref="F61" si="63">N61+V61</f>
        <v>685</v>
      </c>
      <c r="G61" s="556">
        <f t="shared" ref="G61" si="64">O61+W61</f>
        <v>294</v>
      </c>
      <c r="H61" s="182">
        <f t="shared" ref="H61" si="65">P61+X61</f>
        <v>77031</v>
      </c>
      <c r="I61" s="556">
        <f t="shared" ref="I61" si="66">Q61+Y61</f>
        <v>35489</v>
      </c>
      <c r="J61" s="107">
        <f t="shared" ref="J61" si="67">L61+N61+P61</f>
        <v>20261</v>
      </c>
      <c r="K61" s="102">
        <f t="shared" ref="K61" si="68">M61+O61+Q61</f>
        <v>12407</v>
      </c>
      <c r="L61" s="102">
        <v>3108</v>
      </c>
      <c r="M61" s="102">
        <v>1979</v>
      </c>
      <c r="N61" s="102">
        <v>69</v>
      </c>
      <c r="O61" s="102">
        <v>53</v>
      </c>
      <c r="P61" s="102">
        <v>17084</v>
      </c>
      <c r="Q61" s="106">
        <v>10375</v>
      </c>
      <c r="R61" s="557">
        <f t="shared" ref="R61:S63" si="69">Z61+AH61+AP61+BF61+AX61</f>
        <v>83400</v>
      </c>
      <c r="S61" s="558">
        <f t="shared" si="69"/>
        <v>33581</v>
      </c>
      <c r="T61" s="558">
        <f t="shared" ref="T61:Y61" si="70">AB61+AJ61+AR61+BH61+AZ61</f>
        <v>22837</v>
      </c>
      <c r="U61" s="558">
        <f t="shared" si="70"/>
        <v>8226</v>
      </c>
      <c r="V61" s="558">
        <f t="shared" si="70"/>
        <v>616</v>
      </c>
      <c r="W61" s="558">
        <f t="shared" si="70"/>
        <v>241</v>
      </c>
      <c r="X61" s="558">
        <f t="shared" si="70"/>
        <v>59947</v>
      </c>
      <c r="Y61" s="558">
        <f t="shared" si="70"/>
        <v>25114</v>
      </c>
      <c r="Z61" s="107">
        <f t="shared" ref="Z61" si="71">AB61+AD61+AF61</f>
        <v>115</v>
      </c>
      <c r="AA61" s="102">
        <f t="shared" ref="AA61" si="72">AC61+AE61+AG61</f>
        <v>64</v>
      </c>
      <c r="AB61" s="102">
        <v>0</v>
      </c>
      <c r="AC61" s="102">
        <v>0</v>
      </c>
      <c r="AD61" s="102">
        <v>0</v>
      </c>
      <c r="AE61" s="102">
        <v>0</v>
      </c>
      <c r="AF61" s="102">
        <v>115</v>
      </c>
      <c r="AG61" s="102">
        <v>64</v>
      </c>
      <c r="AH61" s="107">
        <f t="shared" ref="AH61" si="73">AJ61+AL61+AN61</f>
        <v>9271</v>
      </c>
      <c r="AI61" s="102">
        <f t="shared" ref="AI61" si="74">AK61+AM61+AO61</f>
        <v>3452</v>
      </c>
      <c r="AJ61" s="102">
        <v>1031</v>
      </c>
      <c r="AK61" s="102">
        <v>262</v>
      </c>
      <c r="AL61" s="102">
        <v>53</v>
      </c>
      <c r="AM61" s="102">
        <v>14</v>
      </c>
      <c r="AN61" s="102">
        <v>8187</v>
      </c>
      <c r="AO61" s="102">
        <v>3176</v>
      </c>
      <c r="AP61" s="107">
        <f t="shared" ref="AP61" si="75">AR61+AT61+AV61</f>
        <v>15135</v>
      </c>
      <c r="AQ61" s="102">
        <f t="shared" ref="AQ61" si="76">AS61+AU61+AW61</f>
        <v>1993</v>
      </c>
      <c r="AR61" s="102">
        <v>5858</v>
      </c>
      <c r="AS61" s="102">
        <v>490</v>
      </c>
      <c r="AT61" s="102">
        <v>76</v>
      </c>
      <c r="AU61" s="102">
        <v>2</v>
      </c>
      <c r="AV61" s="102">
        <v>9201</v>
      </c>
      <c r="AW61" s="102">
        <v>1501</v>
      </c>
      <c r="AX61" s="35">
        <f t="shared" ref="AX61" si="77">AZ61+BB61+BD61</f>
        <v>38099</v>
      </c>
      <c r="AY61" s="34">
        <f t="shared" ref="AY61" si="78">BA61+BC61+BE61</f>
        <v>20494</v>
      </c>
      <c r="AZ61" s="34">
        <v>11673</v>
      </c>
      <c r="BA61" s="34">
        <v>6104</v>
      </c>
      <c r="BB61" s="34">
        <v>356</v>
      </c>
      <c r="BC61" s="34">
        <v>164</v>
      </c>
      <c r="BD61" s="34">
        <v>26070</v>
      </c>
      <c r="BE61" s="34">
        <v>14226</v>
      </c>
      <c r="BF61" s="107">
        <f t="shared" ref="BF61" si="79">BH61+BJ61+BL61</f>
        <v>20780</v>
      </c>
      <c r="BG61" s="102">
        <f t="shared" ref="BG61" si="80">BI61+BK61+BM61</f>
        <v>7578</v>
      </c>
      <c r="BH61" s="102">
        <v>4275</v>
      </c>
      <c r="BI61" s="102">
        <v>1370</v>
      </c>
      <c r="BJ61" s="102">
        <v>131</v>
      </c>
      <c r="BK61" s="102">
        <v>61</v>
      </c>
      <c r="BL61" s="102">
        <v>16374</v>
      </c>
      <c r="BM61" s="106">
        <v>6147</v>
      </c>
    </row>
    <row r="62" spans="1:73" s="83" customFormat="1" x14ac:dyDescent="0.3">
      <c r="A62" s="573">
        <v>2021</v>
      </c>
      <c r="B62" s="570">
        <f t="shared" ref="B62" si="81">J62+R62</f>
        <v>107592</v>
      </c>
      <c r="C62" s="560">
        <f t="shared" ref="C62" si="82">K62+S62</f>
        <v>48198</v>
      </c>
      <c r="D62" s="560">
        <f t="shared" ref="D62" si="83">L62+T62</f>
        <v>26989</v>
      </c>
      <c r="E62" s="561">
        <f t="shared" ref="E62" si="84">M62+U62</f>
        <v>10614</v>
      </c>
      <c r="F62" s="560">
        <f t="shared" ref="F62" si="85">N62+V62</f>
        <v>688</v>
      </c>
      <c r="G62" s="561">
        <f t="shared" ref="G62" si="86">O62+W62</f>
        <v>288</v>
      </c>
      <c r="H62" s="560">
        <f t="shared" ref="H62" si="87">P62+X62</f>
        <v>79915</v>
      </c>
      <c r="I62" s="561">
        <f t="shared" ref="I62" si="88">Q62+Y62</f>
        <v>37296</v>
      </c>
      <c r="J62" s="562">
        <f t="shared" ref="J62" si="89">L62+N62+P62</f>
        <v>20656</v>
      </c>
      <c r="K62" s="563">
        <f t="shared" ref="K62" si="90">M62+O62+Q62</f>
        <v>12786</v>
      </c>
      <c r="L62" s="563">
        <v>3072</v>
      </c>
      <c r="M62" s="563">
        <v>1980</v>
      </c>
      <c r="N62" s="563">
        <v>69</v>
      </c>
      <c r="O62" s="563">
        <v>53</v>
      </c>
      <c r="P62" s="563">
        <v>17515</v>
      </c>
      <c r="Q62" s="563">
        <v>10753</v>
      </c>
      <c r="R62" s="564">
        <f t="shared" si="69"/>
        <v>86936</v>
      </c>
      <c r="S62" s="565">
        <f t="shared" si="69"/>
        <v>35412</v>
      </c>
      <c r="T62" s="565">
        <f t="shared" ref="T62" si="91">AB62+AJ62+AR62+BH62+AZ62</f>
        <v>23917</v>
      </c>
      <c r="U62" s="565">
        <f t="shared" ref="U62" si="92">AC62+AK62+AS62+BI62+BA62</f>
        <v>8634</v>
      </c>
      <c r="V62" s="565">
        <f t="shared" ref="V62" si="93">AD62+AL62+AT62+BJ62+BB62</f>
        <v>619</v>
      </c>
      <c r="W62" s="565">
        <f t="shared" ref="W62" si="94">AE62+AM62+AU62+BK62+BC62</f>
        <v>235</v>
      </c>
      <c r="X62" s="565">
        <f t="shared" ref="X62" si="95">AF62+AN62+AV62+BL62+BD62</f>
        <v>62400</v>
      </c>
      <c r="Y62" s="565">
        <f t="shared" ref="Y62" si="96">AG62+AO62+AW62+BM62+BE62</f>
        <v>26543</v>
      </c>
      <c r="Z62" s="562">
        <v>79</v>
      </c>
      <c r="AA62" s="563">
        <v>40</v>
      </c>
      <c r="AB62" s="563">
        <v>0</v>
      </c>
      <c r="AC62" s="563">
        <v>0</v>
      </c>
      <c r="AD62" s="563">
        <v>0</v>
      </c>
      <c r="AE62" s="563">
        <v>0</v>
      </c>
      <c r="AF62" s="563">
        <v>79</v>
      </c>
      <c r="AG62" s="563">
        <v>40</v>
      </c>
      <c r="AH62" s="562">
        <v>8586</v>
      </c>
      <c r="AI62" s="563">
        <v>3172</v>
      </c>
      <c r="AJ62" s="563">
        <v>900</v>
      </c>
      <c r="AK62" s="563">
        <v>221</v>
      </c>
      <c r="AL62" s="563">
        <v>53</v>
      </c>
      <c r="AM62" s="563">
        <v>14</v>
      </c>
      <c r="AN62" s="563">
        <v>7633</v>
      </c>
      <c r="AO62" s="563">
        <v>2937</v>
      </c>
      <c r="AP62" s="562">
        <v>16676</v>
      </c>
      <c r="AQ62" s="563">
        <v>2188</v>
      </c>
      <c r="AR62" s="563">
        <v>6487</v>
      </c>
      <c r="AS62" s="563">
        <v>563</v>
      </c>
      <c r="AT62" s="563">
        <v>86</v>
      </c>
      <c r="AU62" s="563">
        <v>2</v>
      </c>
      <c r="AV62" s="563">
        <v>10103</v>
      </c>
      <c r="AW62" s="563">
        <v>1623</v>
      </c>
      <c r="AX62" s="566">
        <v>41088</v>
      </c>
      <c r="AY62" s="567">
        <v>22472</v>
      </c>
      <c r="AZ62" s="567">
        <v>12377</v>
      </c>
      <c r="BA62" s="567">
        <v>6515</v>
      </c>
      <c r="BB62" s="567">
        <v>367</v>
      </c>
      <c r="BC62" s="567">
        <v>169</v>
      </c>
      <c r="BD62" s="567">
        <v>28344</v>
      </c>
      <c r="BE62" s="567">
        <v>15788</v>
      </c>
      <c r="BF62" s="562">
        <v>20507</v>
      </c>
      <c r="BG62" s="563">
        <v>7540</v>
      </c>
      <c r="BH62" s="563">
        <v>4153</v>
      </c>
      <c r="BI62" s="563">
        <v>1335</v>
      </c>
      <c r="BJ62" s="563">
        <v>113</v>
      </c>
      <c r="BK62" s="563">
        <v>50</v>
      </c>
      <c r="BL62" s="563">
        <v>16241</v>
      </c>
      <c r="BM62" s="568">
        <v>6155</v>
      </c>
    </row>
    <row r="63" spans="1:73" x14ac:dyDescent="0.3">
      <c r="A63" s="574">
        <v>2022</v>
      </c>
      <c r="B63" s="571">
        <f t="shared" ref="B63" si="97">J63+R63</f>
        <v>110405</v>
      </c>
      <c r="C63" s="154">
        <f t="shared" ref="C63" si="98">K63+S63</f>
        <v>49476</v>
      </c>
      <c r="D63" s="154">
        <f t="shared" ref="D63" si="99">L63+T63</f>
        <v>27836</v>
      </c>
      <c r="E63" s="160">
        <f t="shared" ref="E63" si="100">M63+U63</f>
        <v>11016</v>
      </c>
      <c r="F63" s="154">
        <f t="shared" ref="F63" si="101">N63+V63</f>
        <v>776</v>
      </c>
      <c r="G63" s="160">
        <f t="shared" ref="G63" si="102">O63+W63</f>
        <v>329</v>
      </c>
      <c r="H63" s="154">
        <f t="shared" ref="H63" si="103">P63+X63</f>
        <v>81793</v>
      </c>
      <c r="I63" s="160">
        <f t="shared" ref="I63" si="104">Q63+Y63</f>
        <v>38131</v>
      </c>
      <c r="J63" s="105">
        <v>20015</v>
      </c>
      <c r="K63" s="103">
        <v>12405</v>
      </c>
      <c r="L63" s="103">
        <v>3056</v>
      </c>
      <c r="M63" s="103">
        <v>1959</v>
      </c>
      <c r="N63" s="103">
        <v>75</v>
      </c>
      <c r="O63" s="103">
        <v>59</v>
      </c>
      <c r="P63" s="103">
        <v>16884</v>
      </c>
      <c r="Q63" s="103">
        <v>10387</v>
      </c>
      <c r="R63" s="559">
        <f t="shared" si="69"/>
        <v>90390</v>
      </c>
      <c r="S63" s="162">
        <f t="shared" si="69"/>
        <v>37071</v>
      </c>
      <c r="T63" s="162">
        <f t="shared" ref="T63" si="105">AB63+AJ63+AR63+BH63+AZ63</f>
        <v>24780</v>
      </c>
      <c r="U63" s="162">
        <f t="shared" ref="U63" si="106">AC63+AK63+AS63+BI63+BA63</f>
        <v>9057</v>
      </c>
      <c r="V63" s="162">
        <f t="shared" ref="V63" si="107">AD63+AL63+AT63+BJ63+BB63</f>
        <v>701</v>
      </c>
      <c r="W63" s="162">
        <f t="shared" ref="W63" si="108">AE63+AM63+AU63+BK63+BC63</f>
        <v>270</v>
      </c>
      <c r="X63" s="162">
        <f t="shared" ref="X63" si="109">AF63+AN63+AV63+BL63+BD63</f>
        <v>64909</v>
      </c>
      <c r="Y63" s="162">
        <f t="shared" ref="Y63" si="110">AG63+AO63+AW63+BM63+BE63</f>
        <v>27744</v>
      </c>
      <c r="Z63" s="105">
        <v>0</v>
      </c>
      <c r="AA63" s="103">
        <v>0</v>
      </c>
      <c r="AB63" s="103">
        <v>0</v>
      </c>
      <c r="AC63" s="103">
        <v>0</v>
      </c>
      <c r="AD63" s="103">
        <v>0</v>
      </c>
      <c r="AE63" s="103">
        <v>0</v>
      </c>
      <c r="AF63" s="103">
        <v>0</v>
      </c>
      <c r="AG63" s="103">
        <v>0</v>
      </c>
      <c r="AH63" s="105">
        <v>8659</v>
      </c>
      <c r="AI63" s="103">
        <v>3263</v>
      </c>
      <c r="AJ63" s="103">
        <v>811</v>
      </c>
      <c r="AK63" s="103">
        <v>219</v>
      </c>
      <c r="AL63" s="103">
        <v>52</v>
      </c>
      <c r="AM63" s="103">
        <v>10</v>
      </c>
      <c r="AN63" s="103">
        <v>7796</v>
      </c>
      <c r="AO63" s="103">
        <v>3034</v>
      </c>
      <c r="AP63" s="105">
        <v>17852</v>
      </c>
      <c r="AQ63" s="103">
        <v>2393</v>
      </c>
      <c r="AR63" s="103">
        <v>6803</v>
      </c>
      <c r="AS63" s="103">
        <v>613</v>
      </c>
      <c r="AT63" s="103">
        <v>101</v>
      </c>
      <c r="AU63" s="103">
        <v>2</v>
      </c>
      <c r="AV63" s="103">
        <v>10948</v>
      </c>
      <c r="AW63" s="103">
        <v>1778</v>
      </c>
      <c r="AX63" s="30">
        <v>42255</v>
      </c>
      <c r="AY63" s="20">
        <v>23319</v>
      </c>
      <c r="AZ63" s="20">
        <v>12781</v>
      </c>
      <c r="BA63" s="20">
        <v>6750</v>
      </c>
      <c r="BB63" s="20">
        <v>421</v>
      </c>
      <c r="BC63" s="20">
        <v>200</v>
      </c>
      <c r="BD63" s="20">
        <v>29053</v>
      </c>
      <c r="BE63" s="20">
        <v>16369</v>
      </c>
      <c r="BF63" s="105">
        <v>21624</v>
      </c>
      <c r="BG63" s="103">
        <v>8096</v>
      </c>
      <c r="BH63" s="103">
        <v>4385</v>
      </c>
      <c r="BI63" s="103">
        <v>1475</v>
      </c>
      <c r="BJ63" s="103">
        <v>127</v>
      </c>
      <c r="BK63" s="103">
        <v>58</v>
      </c>
      <c r="BL63" s="103">
        <v>17112</v>
      </c>
      <c r="BM63" s="104">
        <v>6563</v>
      </c>
      <c r="BN63" s="83"/>
      <c r="BO63" s="83"/>
      <c r="BP63" s="83"/>
      <c r="BQ63" s="83"/>
      <c r="BR63" s="83"/>
      <c r="BS63" s="83"/>
      <c r="BT63" s="83"/>
      <c r="BU63" s="83"/>
    </row>
    <row r="64" spans="1:73" s="83" customFormat="1" x14ac:dyDescent="0.3">
      <c r="A64" s="574">
        <v>2023</v>
      </c>
      <c r="B64" s="571">
        <f t="shared" ref="B64" si="111">J64+R64</f>
        <v>111681</v>
      </c>
      <c r="C64" s="154">
        <f t="shared" ref="C64" si="112">K64+S64</f>
        <v>49779</v>
      </c>
      <c r="D64" s="154">
        <f t="shared" ref="D64" si="113">L64+T64</f>
        <v>28941</v>
      </c>
      <c r="E64" s="160">
        <f t="shared" ref="E64" si="114">M64+U64</f>
        <v>11407</v>
      </c>
      <c r="F64" s="154">
        <f t="shared" ref="F64" si="115">N64+V64</f>
        <v>820</v>
      </c>
      <c r="G64" s="160">
        <f t="shared" ref="G64" si="116">O64+W64</f>
        <v>357</v>
      </c>
      <c r="H64" s="154">
        <f t="shared" ref="H64" si="117">P64+X64</f>
        <v>81920</v>
      </c>
      <c r="I64" s="160">
        <f t="shared" ref="I64" si="118">Q64+Y64</f>
        <v>38015</v>
      </c>
      <c r="J64" s="105">
        <v>19537</v>
      </c>
      <c r="K64" s="103">
        <v>12348</v>
      </c>
      <c r="L64" s="103">
        <v>3104</v>
      </c>
      <c r="M64" s="103">
        <v>2015</v>
      </c>
      <c r="N64" s="103">
        <v>75</v>
      </c>
      <c r="O64" s="103">
        <v>59</v>
      </c>
      <c r="P64" s="103">
        <v>16358</v>
      </c>
      <c r="Q64" s="103">
        <v>10274</v>
      </c>
      <c r="R64" s="559">
        <f t="shared" ref="R64" si="119">Z64+AH64+AP64+BF64+AX64</f>
        <v>92144</v>
      </c>
      <c r="S64" s="162">
        <f t="shared" ref="S64" si="120">AA64+AI64+AQ64+BG64+AY64</f>
        <v>37431</v>
      </c>
      <c r="T64" s="162">
        <f t="shared" ref="T64" si="121">AB64+AJ64+AR64+BH64+AZ64</f>
        <v>25837</v>
      </c>
      <c r="U64" s="162">
        <f t="shared" ref="U64" si="122">AC64+AK64+AS64+BI64+BA64</f>
        <v>9392</v>
      </c>
      <c r="V64" s="162">
        <f t="shared" ref="V64" si="123">AD64+AL64+AT64+BJ64+BB64</f>
        <v>745</v>
      </c>
      <c r="W64" s="162">
        <f t="shared" ref="W64" si="124">AE64+AM64+AU64+BK64+BC64</f>
        <v>298</v>
      </c>
      <c r="X64" s="162">
        <f t="shared" ref="X64" si="125">AF64+AN64+AV64+BL64+BD64</f>
        <v>65562</v>
      </c>
      <c r="Y64" s="162">
        <f t="shared" ref="Y64" si="126">AG64+AO64+AW64+BM64+BE64</f>
        <v>27741</v>
      </c>
      <c r="Z64" s="105">
        <v>0</v>
      </c>
      <c r="AA64" s="103">
        <v>0</v>
      </c>
      <c r="AB64" s="103">
        <v>0</v>
      </c>
      <c r="AC64" s="103">
        <v>0</v>
      </c>
      <c r="AD64" s="103">
        <v>0</v>
      </c>
      <c r="AE64" s="103">
        <v>0</v>
      </c>
      <c r="AF64" s="103">
        <v>0</v>
      </c>
      <c r="AG64" s="103">
        <v>0</v>
      </c>
      <c r="AH64" s="105">
        <v>9670</v>
      </c>
      <c r="AI64" s="103">
        <v>3719</v>
      </c>
      <c r="AJ64" s="103">
        <v>860</v>
      </c>
      <c r="AK64" s="103">
        <v>232</v>
      </c>
      <c r="AL64" s="103">
        <v>47</v>
      </c>
      <c r="AM64" s="103">
        <v>9</v>
      </c>
      <c r="AN64" s="103">
        <v>8763</v>
      </c>
      <c r="AO64" s="103">
        <v>3478</v>
      </c>
      <c r="AP64" s="105">
        <v>19103</v>
      </c>
      <c r="AQ64" s="103">
        <v>2581</v>
      </c>
      <c r="AR64" s="103">
        <v>7406</v>
      </c>
      <c r="AS64" s="103">
        <v>670</v>
      </c>
      <c r="AT64" s="103">
        <v>111</v>
      </c>
      <c r="AU64" s="103">
        <v>4</v>
      </c>
      <c r="AV64" s="103">
        <v>11586</v>
      </c>
      <c r="AW64" s="103">
        <v>1907</v>
      </c>
      <c r="AX64" s="30">
        <v>39636</v>
      </c>
      <c r="AY64" s="20">
        <v>22079</v>
      </c>
      <c r="AZ64" s="20">
        <v>12821</v>
      </c>
      <c r="BA64" s="20">
        <v>6820</v>
      </c>
      <c r="BB64" s="20">
        <v>423</v>
      </c>
      <c r="BC64" s="20">
        <v>209</v>
      </c>
      <c r="BD64" s="20">
        <v>26392</v>
      </c>
      <c r="BE64" s="20">
        <v>15050</v>
      </c>
      <c r="BF64" s="105">
        <v>23735</v>
      </c>
      <c r="BG64" s="103">
        <v>9052</v>
      </c>
      <c r="BH64" s="103">
        <v>4750</v>
      </c>
      <c r="BI64" s="103">
        <v>1670</v>
      </c>
      <c r="BJ64" s="103">
        <v>164</v>
      </c>
      <c r="BK64" s="103">
        <v>76</v>
      </c>
      <c r="BL64" s="103">
        <v>18821</v>
      </c>
      <c r="BM64" s="104">
        <v>7306</v>
      </c>
    </row>
    <row r="65" spans="1:65" s="3" customFormat="1" ht="17.25" thickBot="1" x14ac:dyDescent="0.35">
      <c r="A65" s="575">
        <v>2024</v>
      </c>
      <c r="B65" s="572">
        <v>115323</v>
      </c>
      <c r="C65" s="155">
        <v>51144</v>
      </c>
      <c r="D65" s="155">
        <v>29822</v>
      </c>
      <c r="E65" s="177">
        <v>11726</v>
      </c>
      <c r="F65" s="155">
        <v>843</v>
      </c>
      <c r="G65" s="177">
        <v>361</v>
      </c>
      <c r="H65" s="155">
        <v>84658</v>
      </c>
      <c r="I65" s="177">
        <v>39057</v>
      </c>
      <c r="J65" s="110">
        <v>19270</v>
      </c>
      <c r="K65" s="108">
        <v>12078</v>
      </c>
      <c r="L65" s="108">
        <v>3090</v>
      </c>
      <c r="M65" s="108">
        <v>2057</v>
      </c>
      <c r="N65" s="108">
        <v>76</v>
      </c>
      <c r="O65" s="108">
        <v>61</v>
      </c>
      <c r="P65" s="108">
        <v>16104</v>
      </c>
      <c r="Q65" s="108">
        <v>9960</v>
      </c>
      <c r="R65" s="569">
        <v>96053</v>
      </c>
      <c r="S65" s="164">
        <v>39066</v>
      </c>
      <c r="T65" s="164">
        <v>26732</v>
      </c>
      <c r="U65" s="164">
        <v>9669</v>
      </c>
      <c r="V65" s="164">
        <v>767</v>
      </c>
      <c r="W65" s="164">
        <v>300</v>
      </c>
      <c r="X65" s="164">
        <v>68554</v>
      </c>
      <c r="Y65" s="164">
        <v>29097</v>
      </c>
      <c r="Z65" s="110">
        <v>0</v>
      </c>
      <c r="AA65" s="108">
        <v>0</v>
      </c>
      <c r="AB65" s="108">
        <v>0</v>
      </c>
      <c r="AC65" s="108">
        <v>0</v>
      </c>
      <c r="AD65" s="108">
        <v>0</v>
      </c>
      <c r="AE65" s="108">
        <v>0</v>
      </c>
      <c r="AF65" s="108">
        <v>0</v>
      </c>
      <c r="AG65" s="108">
        <v>0</v>
      </c>
      <c r="AH65" s="110">
        <v>10354</v>
      </c>
      <c r="AI65" s="108">
        <v>4046</v>
      </c>
      <c r="AJ65" s="108">
        <v>910</v>
      </c>
      <c r="AK65" s="108">
        <v>259</v>
      </c>
      <c r="AL65" s="108">
        <v>46</v>
      </c>
      <c r="AM65" s="108">
        <v>9</v>
      </c>
      <c r="AN65" s="108">
        <v>9398</v>
      </c>
      <c r="AO65" s="108">
        <v>3778</v>
      </c>
      <c r="AP65" s="110">
        <v>20790</v>
      </c>
      <c r="AQ65" s="108">
        <v>2805</v>
      </c>
      <c r="AR65" s="108">
        <v>7919</v>
      </c>
      <c r="AS65" s="108">
        <v>723</v>
      </c>
      <c r="AT65" s="108">
        <v>130</v>
      </c>
      <c r="AU65" s="108">
        <v>4</v>
      </c>
      <c r="AV65" s="108">
        <v>12741</v>
      </c>
      <c r="AW65" s="108">
        <v>2078</v>
      </c>
      <c r="AX65" s="112">
        <v>39879</v>
      </c>
      <c r="AY65" s="111">
        <v>22447</v>
      </c>
      <c r="AZ65" s="111">
        <v>13120</v>
      </c>
      <c r="BA65" s="111">
        <v>6970</v>
      </c>
      <c r="BB65" s="111">
        <v>422</v>
      </c>
      <c r="BC65" s="111">
        <v>210</v>
      </c>
      <c r="BD65" s="111">
        <v>26337</v>
      </c>
      <c r="BE65" s="111">
        <v>15267</v>
      </c>
      <c r="BF65" s="110">
        <v>25030</v>
      </c>
      <c r="BG65" s="108">
        <v>9768</v>
      </c>
      <c r="BH65" s="108">
        <v>4783</v>
      </c>
      <c r="BI65" s="108">
        <v>1717</v>
      </c>
      <c r="BJ65" s="108">
        <v>169</v>
      </c>
      <c r="BK65" s="108">
        <v>77</v>
      </c>
      <c r="BL65" s="108">
        <v>20078</v>
      </c>
      <c r="BM65" s="109">
        <v>7974</v>
      </c>
    </row>
    <row r="66" spans="1:65" s="3" customFormat="1" x14ac:dyDescent="0.3">
      <c r="A66" s="550"/>
      <c r="B66" s="551"/>
      <c r="C66" s="551"/>
      <c r="D66" s="551"/>
      <c r="E66" s="552"/>
      <c r="F66" s="551"/>
      <c r="G66" s="552"/>
      <c r="H66" s="551"/>
      <c r="I66" s="552"/>
      <c r="J66" s="553"/>
      <c r="K66" s="553"/>
      <c r="L66" s="553"/>
      <c r="M66" s="553"/>
      <c r="N66" s="553"/>
      <c r="O66" s="553"/>
      <c r="P66" s="553"/>
      <c r="Q66" s="553"/>
      <c r="R66" s="554"/>
      <c r="S66" s="554"/>
      <c r="T66" s="554"/>
      <c r="U66" s="554"/>
      <c r="V66" s="554"/>
      <c r="W66" s="554"/>
      <c r="X66" s="554"/>
      <c r="Y66" s="554"/>
      <c r="Z66" s="553"/>
      <c r="AA66" s="553"/>
      <c r="AB66" s="553"/>
      <c r="AC66" s="553"/>
      <c r="AD66" s="553"/>
      <c r="AE66" s="553"/>
      <c r="AF66" s="553"/>
      <c r="AG66" s="553"/>
      <c r="AH66" s="553"/>
      <c r="AI66" s="553"/>
      <c r="AJ66" s="553"/>
      <c r="AK66" s="553"/>
      <c r="AL66" s="553"/>
      <c r="AM66" s="553"/>
      <c r="AN66" s="553"/>
      <c r="AO66" s="553"/>
      <c r="AP66" s="553"/>
      <c r="AQ66" s="553"/>
      <c r="AR66" s="553"/>
      <c r="AS66" s="553"/>
      <c r="AT66" s="553"/>
      <c r="AU66" s="553"/>
      <c r="AV66" s="553"/>
      <c r="AW66" s="553"/>
      <c r="AX66" s="555"/>
      <c r="AY66" s="555"/>
      <c r="AZ66" s="555"/>
      <c r="BA66" s="555"/>
      <c r="BB66" s="555"/>
      <c r="BC66" s="555"/>
      <c r="BD66" s="555"/>
      <c r="BE66" s="555"/>
      <c r="BF66" s="553"/>
      <c r="BG66" s="553"/>
      <c r="BH66" s="553"/>
      <c r="BI66" s="553"/>
      <c r="BJ66" s="553"/>
      <c r="BK66" s="553"/>
      <c r="BL66" s="553"/>
      <c r="BM66" s="553"/>
    </row>
    <row r="67" spans="1:65" x14ac:dyDescent="0.3">
      <c r="A67" s="89" t="s">
        <v>157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</row>
    <row r="68" spans="1:65" s="83" customFormat="1" x14ac:dyDescent="0.3">
      <c r="A68" s="89" t="s">
        <v>138</v>
      </c>
      <c r="B68" s="92"/>
      <c r="C68" s="92"/>
      <c r="D68" s="92"/>
      <c r="E68" s="92"/>
      <c r="F68" s="92"/>
      <c r="G68" s="92"/>
      <c r="H68" s="92"/>
      <c r="I68" s="92"/>
      <c r="J68" s="89"/>
      <c r="K68" s="90"/>
      <c r="L68" s="90"/>
      <c r="M68" s="90"/>
      <c r="N68" s="89"/>
      <c r="O68" s="89"/>
    </row>
    <row r="69" spans="1:65" s="83" customFormat="1" x14ac:dyDescent="0.3">
      <c r="A69" s="89" t="s">
        <v>163</v>
      </c>
      <c r="B69" s="13"/>
      <c r="C69" s="13"/>
      <c r="D69" s="13"/>
      <c r="E69" s="13"/>
      <c r="F69" s="13"/>
      <c r="G69" s="13"/>
      <c r="H69" s="13"/>
      <c r="I69" s="13"/>
      <c r="K69" s="81"/>
      <c r="L69" s="81"/>
      <c r="M69" s="81"/>
    </row>
    <row r="70" spans="1:65" s="83" customFormat="1" x14ac:dyDescent="0.3">
      <c r="A70" s="187" t="s">
        <v>156</v>
      </c>
      <c r="B70" s="13"/>
      <c r="C70" s="13"/>
      <c r="D70" s="13"/>
      <c r="E70" s="13"/>
      <c r="F70" s="13"/>
      <c r="G70" s="13"/>
      <c r="H70" s="13"/>
      <c r="I70" s="13"/>
      <c r="K70" s="81"/>
      <c r="L70" s="81"/>
      <c r="M70" s="81"/>
      <c r="P70" s="84"/>
    </row>
    <row r="71" spans="1:65" x14ac:dyDescent="0.3">
      <c r="A71" s="148" t="s">
        <v>102</v>
      </c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</row>
    <row r="72" spans="1:65" x14ac:dyDescent="0.3">
      <c r="A72" s="157" t="s">
        <v>131</v>
      </c>
    </row>
    <row r="74" spans="1:65" customFormat="1" x14ac:dyDescent="0.3"/>
  </sheetData>
  <mergeCells count="43">
    <mergeCell ref="AX3:BE3"/>
    <mergeCell ref="AX4:AY4"/>
    <mergeCell ref="AZ4:BA4"/>
    <mergeCell ref="BB4:BC4"/>
    <mergeCell ref="BD4:BE4"/>
    <mergeCell ref="L4:M4"/>
    <mergeCell ref="B2:Q2"/>
    <mergeCell ref="R2:BM2"/>
    <mergeCell ref="A3:A5"/>
    <mergeCell ref="B3:I3"/>
    <mergeCell ref="J3:Q3"/>
    <mergeCell ref="R3:Y3"/>
    <mergeCell ref="Z3:AG3"/>
    <mergeCell ref="AH3:AO3"/>
    <mergeCell ref="AP3:AW3"/>
    <mergeCell ref="BF3:BM3"/>
    <mergeCell ref="B4:C4"/>
    <mergeCell ref="D4:E4"/>
    <mergeCell ref="F4:G4"/>
    <mergeCell ref="H4:I4"/>
    <mergeCell ref="J4:K4"/>
    <mergeCell ref="AJ4:AK4"/>
    <mergeCell ref="N4:O4"/>
    <mergeCell ref="P4:Q4"/>
    <mergeCell ref="R4:S4"/>
    <mergeCell ref="T4:U4"/>
    <mergeCell ref="V4:W4"/>
    <mergeCell ref="X4:Y4"/>
    <mergeCell ref="Z4:AA4"/>
    <mergeCell ref="AB4:AC4"/>
    <mergeCell ref="AD4:AE4"/>
    <mergeCell ref="AF4:AG4"/>
    <mergeCell ref="AH4:AI4"/>
    <mergeCell ref="BF4:BG4"/>
    <mergeCell ref="BH4:BI4"/>
    <mergeCell ref="BJ4:BK4"/>
    <mergeCell ref="BL4:BM4"/>
    <mergeCell ref="AL4:AM4"/>
    <mergeCell ref="AN4:AO4"/>
    <mergeCell ref="AP4:AQ4"/>
    <mergeCell ref="AR4:AS4"/>
    <mergeCell ref="AT4:AU4"/>
    <mergeCell ref="AV4:AW4"/>
  </mergeCells>
  <phoneticPr fontId="5" type="noConversion"/>
  <pageMargins left="0.7" right="0.7" top="0.75" bottom="0.75" header="0.3" footer="0.3"/>
  <pageSetup paperSize="9" orientation="portrait" r:id="rId1"/>
  <ignoredErrors>
    <ignoredError sqref="A21:A5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0"/>
  <sheetViews>
    <sheetView zoomScale="70" zoomScaleNormal="70" workbookViewId="0">
      <pane xSplit="1" ySplit="5" topLeftCell="B39" activePane="bottomRight" state="frozen"/>
      <selection activeCell="G41" sqref="G41"/>
      <selection pane="topRight" activeCell="G41" sqref="G41"/>
      <selection pane="bottomLeft" activeCell="G41" sqref="G41"/>
      <selection pane="bottomRight" activeCell="Z73" sqref="Z73"/>
    </sheetView>
  </sheetViews>
  <sheetFormatPr defaultColWidth="9" defaultRowHeight="16.5" x14ac:dyDescent="0.3"/>
  <cols>
    <col min="1" max="1" width="6.75" style="1" customWidth="1"/>
    <col min="2" max="2" width="8.125" style="7" customWidth="1"/>
    <col min="3" max="3" width="7.75" style="7" customWidth="1"/>
    <col min="4" max="4" width="8.125" style="7" customWidth="1"/>
    <col min="5" max="6" width="8.375" style="7" bestFit="1" customWidth="1"/>
    <col min="7" max="7" width="7.25" style="7" bestFit="1" customWidth="1"/>
    <col min="8" max="12" width="8.375" style="7" bestFit="1" customWidth="1"/>
    <col min="13" max="13" width="8" style="7" customWidth="1"/>
    <col min="14" max="14" width="7.625" style="7" bestFit="1" customWidth="1"/>
    <col min="15" max="15" width="7.25" style="7" bestFit="1" customWidth="1"/>
    <col min="16" max="16" width="7.625" style="7" bestFit="1" customWidth="1"/>
    <col min="17" max="19" width="7.25" style="7" bestFit="1" customWidth="1"/>
    <col min="20" max="20" width="7.625" style="7" bestFit="1" customWidth="1"/>
    <col min="21" max="21" width="6.625" style="7" bestFit="1" customWidth="1"/>
    <col min="22" max="22" width="7.625" style="7" bestFit="1" customWidth="1"/>
    <col min="23" max="23" width="6.625" style="7" bestFit="1" customWidth="1"/>
    <col min="24" max="24" width="7.25" style="7" bestFit="1" customWidth="1"/>
    <col min="25" max="26" width="5.875" style="7" bestFit="1" customWidth="1"/>
    <col min="27" max="27" width="4.75" style="7" bestFit="1" customWidth="1"/>
    <col min="28" max="28" width="5.875" style="7" bestFit="1" customWidth="1"/>
    <col min="29" max="29" width="4.75" style="7" bestFit="1" customWidth="1"/>
    <col min="30" max="30" width="5.25" style="7" bestFit="1" customWidth="1"/>
    <col min="31" max="31" width="4.75" style="7" bestFit="1" customWidth="1"/>
    <col min="32" max="32" width="18.125" style="1" bestFit="1" customWidth="1"/>
    <col min="33" max="16384" width="9" style="1"/>
  </cols>
  <sheetData>
    <row r="1" spans="1:32" ht="21" thickBot="1" x14ac:dyDescent="0.35">
      <c r="B1" s="8"/>
      <c r="C1" s="8"/>
      <c r="D1" s="8"/>
      <c r="E1" s="8"/>
    </row>
    <row r="2" spans="1:32" ht="17.25" thickBot="1" x14ac:dyDescent="0.35">
      <c r="A2" s="11"/>
      <c r="B2" s="646" t="s">
        <v>76</v>
      </c>
      <c r="C2" s="647"/>
      <c r="D2" s="647"/>
      <c r="E2" s="647"/>
      <c r="F2" s="647"/>
      <c r="G2" s="647"/>
      <c r="H2" s="647"/>
      <c r="I2" s="647"/>
      <c r="J2" s="647"/>
      <c r="K2" s="647"/>
      <c r="L2" s="647"/>
      <c r="M2" s="647"/>
      <c r="N2" s="647"/>
      <c r="O2" s="647"/>
      <c r="P2" s="647"/>
      <c r="Q2" s="647"/>
      <c r="R2" s="647"/>
      <c r="S2" s="647"/>
      <c r="T2" s="647"/>
      <c r="U2" s="647"/>
      <c r="V2" s="647"/>
      <c r="W2" s="647"/>
      <c r="X2" s="647"/>
      <c r="Y2" s="647"/>
      <c r="Z2" s="647"/>
      <c r="AA2" s="647"/>
      <c r="AB2" s="647"/>
      <c r="AC2" s="647"/>
      <c r="AD2" s="647"/>
      <c r="AE2" s="647"/>
      <c r="AF2" s="648"/>
    </row>
    <row r="3" spans="1:32" ht="16.5" customHeight="1" x14ac:dyDescent="0.3">
      <c r="A3" s="651" t="s">
        <v>68</v>
      </c>
      <c r="B3" s="658" t="s">
        <v>47</v>
      </c>
      <c r="C3" s="649"/>
      <c r="D3" s="649"/>
      <c r="E3" s="649"/>
      <c r="F3" s="649"/>
      <c r="G3" s="659"/>
      <c r="H3" s="662" t="s">
        <v>69</v>
      </c>
      <c r="I3" s="649"/>
      <c r="J3" s="649"/>
      <c r="K3" s="649"/>
      <c r="L3" s="649"/>
      <c r="M3" s="649"/>
      <c r="N3" s="649" t="s">
        <v>70</v>
      </c>
      <c r="O3" s="649"/>
      <c r="P3" s="649"/>
      <c r="Q3" s="649"/>
      <c r="R3" s="649"/>
      <c r="S3" s="649"/>
      <c r="T3" s="649" t="s">
        <v>71</v>
      </c>
      <c r="U3" s="649"/>
      <c r="V3" s="649"/>
      <c r="W3" s="649"/>
      <c r="X3" s="649"/>
      <c r="Y3" s="649"/>
      <c r="Z3" s="649" t="s">
        <v>72</v>
      </c>
      <c r="AA3" s="649"/>
      <c r="AB3" s="649"/>
      <c r="AC3" s="649"/>
      <c r="AD3" s="649"/>
      <c r="AE3" s="649"/>
      <c r="AF3" s="654" t="s">
        <v>73</v>
      </c>
    </row>
    <row r="4" spans="1:32" x14ac:dyDescent="0.3">
      <c r="A4" s="652"/>
      <c r="B4" s="660" t="s">
        <v>47</v>
      </c>
      <c r="C4" s="650"/>
      <c r="D4" s="657" t="s">
        <v>74</v>
      </c>
      <c r="E4" s="657"/>
      <c r="F4" s="657" t="s">
        <v>75</v>
      </c>
      <c r="G4" s="661"/>
      <c r="H4" s="663" t="s">
        <v>47</v>
      </c>
      <c r="I4" s="650"/>
      <c r="J4" s="657" t="s">
        <v>74</v>
      </c>
      <c r="K4" s="657"/>
      <c r="L4" s="657" t="s">
        <v>75</v>
      </c>
      <c r="M4" s="657"/>
      <c r="N4" s="650" t="s">
        <v>47</v>
      </c>
      <c r="O4" s="650"/>
      <c r="P4" s="657" t="s">
        <v>74</v>
      </c>
      <c r="Q4" s="657"/>
      <c r="R4" s="657" t="s">
        <v>75</v>
      </c>
      <c r="S4" s="657"/>
      <c r="T4" s="650" t="s">
        <v>47</v>
      </c>
      <c r="U4" s="650"/>
      <c r="V4" s="657" t="s">
        <v>74</v>
      </c>
      <c r="W4" s="657"/>
      <c r="X4" s="657" t="s">
        <v>75</v>
      </c>
      <c r="Y4" s="657"/>
      <c r="Z4" s="650" t="s">
        <v>47</v>
      </c>
      <c r="AA4" s="650"/>
      <c r="AB4" s="657" t="s">
        <v>74</v>
      </c>
      <c r="AC4" s="657"/>
      <c r="AD4" s="657" t="s">
        <v>75</v>
      </c>
      <c r="AE4" s="657"/>
      <c r="AF4" s="655"/>
    </row>
    <row r="5" spans="1:32" x14ac:dyDescent="0.3">
      <c r="A5" s="653"/>
      <c r="B5" s="95" t="s">
        <v>48</v>
      </c>
      <c r="C5" s="93" t="s">
        <v>49</v>
      </c>
      <c r="D5" s="94" t="s">
        <v>48</v>
      </c>
      <c r="E5" s="94" t="s">
        <v>49</v>
      </c>
      <c r="F5" s="94" t="s">
        <v>48</v>
      </c>
      <c r="G5" s="96" t="s">
        <v>49</v>
      </c>
      <c r="H5" s="97" t="s">
        <v>48</v>
      </c>
      <c r="I5" s="93" t="s">
        <v>49</v>
      </c>
      <c r="J5" s="94" t="s">
        <v>48</v>
      </c>
      <c r="K5" s="94" t="s">
        <v>49</v>
      </c>
      <c r="L5" s="94" t="s">
        <v>48</v>
      </c>
      <c r="M5" s="94" t="s">
        <v>49</v>
      </c>
      <c r="N5" s="93" t="s">
        <v>48</v>
      </c>
      <c r="O5" s="93" t="s">
        <v>49</v>
      </c>
      <c r="P5" s="94" t="s">
        <v>48</v>
      </c>
      <c r="Q5" s="94" t="s">
        <v>49</v>
      </c>
      <c r="R5" s="94" t="s">
        <v>48</v>
      </c>
      <c r="S5" s="94" t="s">
        <v>49</v>
      </c>
      <c r="T5" s="93" t="s">
        <v>48</v>
      </c>
      <c r="U5" s="93" t="s">
        <v>49</v>
      </c>
      <c r="V5" s="94" t="s">
        <v>48</v>
      </c>
      <c r="W5" s="94" t="s">
        <v>49</v>
      </c>
      <c r="X5" s="94" t="s">
        <v>48</v>
      </c>
      <c r="Y5" s="94" t="s">
        <v>49</v>
      </c>
      <c r="Z5" s="93" t="s">
        <v>48</v>
      </c>
      <c r="AA5" s="93" t="s">
        <v>49</v>
      </c>
      <c r="AB5" s="94" t="s">
        <v>48</v>
      </c>
      <c r="AC5" s="94" t="s">
        <v>49</v>
      </c>
      <c r="AD5" s="94" t="s">
        <v>48</v>
      </c>
      <c r="AE5" s="94" t="s">
        <v>49</v>
      </c>
      <c r="AF5" s="656"/>
    </row>
    <row r="6" spans="1:32" s="6" customFormat="1" x14ac:dyDescent="0.3">
      <c r="A6" s="66">
        <v>1965</v>
      </c>
      <c r="B6" s="188">
        <f t="shared" ref="B6:B19" si="0">SUM(H6,N6,T6,Z6)</f>
        <v>5305</v>
      </c>
      <c r="C6" s="189">
        <f t="shared" ref="C6:C19" si="1">SUM(I6,O6,U6,AA6)</f>
        <v>604</v>
      </c>
      <c r="D6" s="189">
        <f t="shared" ref="D6:D19" si="2">SUM(J6,P6,V6,AB6)</f>
        <v>3895</v>
      </c>
      <c r="E6" s="189">
        <f t="shared" ref="E6:E19" si="3">SUM(K6,Q6,W6,AC6)</f>
        <v>417</v>
      </c>
      <c r="F6" s="189">
        <f t="shared" ref="F6:F19" si="4">SUM(L6,R6,X6,AD6)</f>
        <v>1410</v>
      </c>
      <c r="G6" s="190">
        <f t="shared" ref="G6:G19" si="5">SUM(M6,S6,Y6,AE6)</f>
        <v>187</v>
      </c>
      <c r="H6" s="61">
        <f t="shared" ref="H6:H19" si="6">SUM(J6,L6)</f>
        <v>727</v>
      </c>
      <c r="I6" s="15">
        <f t="shared" ref="I6:I19" si="7">SUM(K6,M6)</f>
        <v>24</v>
      </c>
      <c r="J6" s="17">
        <v>451</v>
      </c>
      <c r="K6" s="16">
        <v>11</v>
      </c>
      <c r="L6" s="10">
        <v>276</v>
      </c>
      <c r="M6" s="10">
        <v>13</v>
      </c>
      <c r="N6" s="44">
        <f t="shared" ref="N6:N19" si="8">SUM(P6,R6)</f>
        <v>1614</v>
      </c>
      <c r="O6" s="15">
        <f t="shared" ref="O6:O19" si="9">SUM(Q6,S6)</f>
        <v>191</v>
      </c>
      <c r="P6" s="17">
        <v>1218</v>
      </c>
      <c r="Q6" s="16">
        <v>108</v>
      </c>
      <c r="R6" s="10">
        <v>396</v>
      </c>
      <c r="S6" s="10">
        <v>83</v>
      </c>
      <c r="T6" s="44">
        <f t="shared" ref="T6:T19" si="10">SUM(V6,X6)</f>
        <v>2429</v>
      </c>
      <c r="U6" s="15">
        <f t="shared" ref="U6:U19" si="11">SUM(W6,Y6)</f>
        <v>302</v>
      </c>
      <c r="V6" s="17">
        <v>1986</v>
      </c>
      <c r="W6" s="16">
        <v>258</v>
      </c>
      <c r="X6" s="10">
        <v>443</v>
      </c>
      <c r="Y6" s="10">
        <v>44</v>
      </c>
      <c r="Z6" s="44">
        <f t="shared" ref="Z6:Z19" si="12">SUM(AB6,AD6)</f>
        <v>535</v>
      </c>
      <c r="AA6" s="15">
        <f t="shared" ref="AA6:AA19" si="13">SUM(AC6,AE6)</f>
        <v>87</v>
      </c>
      <c r="AB6" s="17">
        <v>240</v>
      </c>
      <c r="AC6" s="16">
        <v>40</v>
      </c>
      <c r="AD6" s="10">
        <v>295</v>
      </c>
      <c r="AE6" s="10">
        <v>47</v>
      </c>
      <c r="AF6" s="55" t="s">
        <v>45</v>
      </c>
    </row>
    <row r="7" spans="1:32" s="6" customFormat="1" x14ac:dyDescent="0.3">
      <c r="A7" s="66">
        <v>1966</v>
      </c>
      <c r="B7" s="188">
        <f t="shared" si="0"/>
        <v>5808</v>
      </c>
      <c r="C7" s="189">
        <f t="shared" si="1"/>
        <v>671</v>
      </c>
      <c r="D7" s="189">
        <f t="shared" si="2"/>
        <v>4404</v>
      </c>
      <c r="E7" s="189">
        <f t="shared" si="3"/>
        <v>479</v>
      </c>
      <c r="F7" s="189">
        <f t="shared" si="4"/>
        <v>1404</v>
      </c>
      <c r="G7" s="190">
        <f t="shared" si="5"/>
        <v>192</v>
      </c>
      <c r="H7" s="61">
        <f t="shared" si="6"/>
        <v>820</v>
      </c>
      <c r="I7" s="15">
        <f t="shared" si="7"/>
        <v>24</v>
      </c>
      <c r="J7" s="15">
        <v>508</v>
      </c>
      <c r="K7" s="14">
        <v>11</v>
      </c>
      <c r="L7" s="19">
        <v>312</v>
      </c>
      <c r="M7" s="19">
        <v>13</v>
      </c>
      <c r="N7" s="44">
        <f t="shared" si="8"/>
        <v>1751</v>
      </c>
      <c r="O7" s="15">
        <f t="shared" si="9"/>
        <v>222</v>
      </c>
      <c r="P7" s="15">
        <v>1352</v>
      </c>
      <c r="Q7" s="14">
        <v>128</v>
      </c>
      <c r="R7" s="19">
        <v>399</v>
      </c>
      <c r="S7" s="19">
        <v>94</v>
      </c>
      <c r="T7" s="44">
        <f t="shared" si="10"/>
        <v>2680</v>
      </c>
      <c r="U7" s="15">
        <f t="shared" si="11"/>
        <v>340</v>
      </c>
      <c r="V7" s="15">
        <v>2243</v>
      </c>
      <c r="W7" s="14">
        <v>299</v>
      </c>
      <c r="X7" s="19">
        <v>437</v>
      </c>
      <c r="Y7" s="19">
        <v>41</v>
      </c>
      <c r="Z7" s="44">
        <f t="shared" si="12"/>
        <v>557</v>
      </c>
      <c r="AA7" s="15">
        <f t="shared" si="13"/>
        <v>85</v>
      </c>
      <c r="AB7" s="15">
        <v>301</v>
      </c>
      <c r="AC7" s="14">
        <v>41</v>
      </c>
      <c r="AD7" s="19">
        <v>256</v>
      </c>
      <c r="AE7" s="19">
        <v>44</v>
      </c>
      <c r="AF7" s="55" t="s">
        <v>45</v>
      </c>
    </row>
    <row r="8" spans="1:32" s="6" customFormat="1" x14ac:dyDescent="0.3">
      <c r="A8" s="66">
        <v>1967</v>
      </c>
      <c r="B8" s="188">
        <f t="shared" si="0"/>
        <v>5985</v>
      </c>
      <c r="C8" s="189">
        <f t="shared" si="1"/>
        <v>740</v>
      </c>
      <c r="D8" s="189">
        <f t="shared" si="2"/>
        <v>4452</v>
      </c>
      <c r="E8" s="189">
        <f t="shared" si="3"/>
        <v>529</v>
      </c>
      <c r="F8" s="189">
        <f t="shared" si="4"/>
        <v>1533</v>
      </c>
      <c r="G8" s="190">
        <f t="shared" si="5"/>
        <v>211</v>
      </c>
      <c r="H8" s="61">
        <f t="shared" si="6"/>
        <v>955</v>
      </c>
      <c r="I8" s="15">
        <f t="shared" si="7"/>
        <v>33</v>
      </c>
      <c r="J8" s="15">
        <v>625</v>
      </c>
      <c r="K8" s="14">
        <v>16</v>
      </c>
      <c r="L8" s="19">
        <v>330</v>
      </c>
      <c r="M8" s="19">
        <v>17</v>
      </c>
      <c r="N8" s="44">
        <f t="shared" si="8"/>
        <v>1997</v>
      </c>
      <c r="O8" s="15">
        <f t="shared" si="9"/>
        <v>247</v>
      </c>
      <c r="P8" s="15">
        <v>1464</v>
      </c>
      <c r="Q8" s="14">
        <v>146</v>
      </c>
      <c r="R8" s="19">
        <v>533</v>
      </c>
      <c r="S8" s="19">
        <v>101</v>
      </c>
      <c r="T8" s="44">
        <f t="shared" si="10"/>
        <v>2435</v>
      </c>
      <c r="U8" s="15">
        <f t="shared" si="11"/>
        <v>363</v>
      </c>
      <c r="V8" s="15">
        <v>1999</v>
      </c>
      <c r="W8" s="14">
        <v>317</v>
      </c>
      <c r="X8" s="19">
        <v>436</v>
      </c>
      <c r="Y8" s="19">
        <v>46</v>
      </c>
      <c r="Z8" s="44">
        <f t="shared" si="12"/>
        <v>598</v>
      </c>
      <c r="AA8" s="15">
        <f t="shared" si="13"/>
        <v>97</v>
      </c>
      <c r="AB8" s="15">
        <v>364</v>
      </c>
      <c r="AC8" s="14">
        <v>50</v>
      </c>
      <c r="AD8" s="19">
        <v>234</v>
      </c>
      <c r="AE8" s="19">
        <v>47</v>
      </c>
      <c r="AF8" s="55" t="s">
        <v>45</v>
      </c>
    </row>
    <row r="9" spans="1:32" s="6" customFormat="1" x14ac:dyDescent="0.3">
      <c r="A9" s="66">
        <v>1968</v>
      </c>
      <c r="B9" s="188">
        <f t="shared" si="0"/>
        <v>6572</v>
      </c>
      <c r="C9" s="189">
        <f t="shared" si="1"/>
        <v>790</v>
      </c>
      <c r="D9" s="189">
        <f t="shared" si="2"/>
        <v>5060</v>
      </c>
      <c r="E9" s="189">
        <f t="shared" si="3"/>
        <v>571</v>
      </c>
      <c r="F9" s="189">
        <f t="shared" si="4"/>
        <v>1512</v>
      </c>
      <c r="G9" s="190">
        <f t="shared" si="5"/>
        <v>219</v>
      </c>
      <c r="H9" s="61">
        <f t="shared" si="6"/>
        <v>1045</v>
      </c>
      <c r="I9" s="15">
        <f t="shared" si="7"/>
        <v>39</v>
      </c>
      <c r="J9" s="15">
        <v>698</v>
      </c>
      <c r="K9" s="14">
        <v>18</v>
      </c>
      <c r="L9" s="19">
        <v>347</v>
      </c>
      <c r="M9" s="19">
        <v>21</v>
      </c>
      <c r="N9" s="44">
        <f t="shared" si="8"/>
        <v>2291</v>
      </c>
      <c r="O9" s="15">
        <f t="shared" si="9"/>
        <v>277</v>
      </c>
      <c r="P9" s="15">
        <v>1823</v>
      </c>
      <c r="Q9" s="14">
        <v>173</v>
      </c>
      <c r="R9" s="19">
        <v>468</v>
      </c>
      <c r="S9" s="19">
        <v>104</v>
      </c>
      <c r="T9" s="44">
        <f t="shared" si="10"/>
        <v>2666</v>
      </c>
      <c r="U9" s="15">
        <f t="shared" si="11"/>
        <v>379</v>
      </c>
      <c r="V9" s="15">
        <v>2191</v>
      </c>
      <c r="W9" s="14">
        <v>332</v>
      </c>
      <c r="X9" s="19">
        <v>475</v>
      </c>
      <c r="Y9" s="19">
        <v>47</v>
      </c>
      <c r="Z9" s="44">
        <f t="shared" si="12"/>
        <v>570</v>
      </c>
      <c r="AA9" s="15">
        <f t="shared" si="13"/>
        <v>95</v>
      </c>
      <c r="AB9" s="15">
        <v>348</v>
      </c>
      <c r="AC9" s="14">
        <v>48</v>
      </c>
      <c r="AD9" s="19">
        <v>222</v>
      </c>
      <c r="AE9" s="19">
        <v>47</v>
      </c>
      <c r="AF9" s="55" t="s">
        <v>45</v>
      </c>
    </row>
    <row r="10" spans="1:32" s="6" customFormat="1" x14ac:dyDescent="0.3">
      <c r="A10" s="66">
        <v>1969</v>
      </c>
      <c r="B10" s="188">
        <f t="shared" si="0"/>
        <v>7160</v>
      </c>
      <c r="C10" s="189">
        <f t="shared" si="1"/>
        <v>833</v>
      </c>
      <c r="D10" s="189">
        <f t="shared" si="2"/>
        <v>5716</v>
      </c>
      <c r="E10" s="189">
        <f t="shared" si="3"/>
        <v>642</v>
      </c>
      <c r="F10" s="189">
        <f t="shared" si="4"/>
        <v>1444</v>
      </c>
      <c r="G10" s="190">
        <f t="shared" si="5"/>
        <v>191</v>
      </c>
      <c r="H10" s="61">
        <f t="shared" si="6"/>
        <v>1181</v>
      </c>
      <c r="I10" s="15">
        <f t="shared" si="7"/>
        <v>47</v>
      </c>
      <c r="J10" s="15">
        <v>794</v>
      </c>
      <c r="K10" s="14">
        <v>28</v>
      </c>
      <c r="L10" s="19">
        <v>387</v>
      </c>
      <c r="M10" s="19">
        <v>19</v>
      </c>
      <c r="N10" s="44">
        <f t="shared" si="8"/>
        <v>2560</v>
      </c>
      <c r="O10" s="15">
        <f t="shared" si="9"/>
        <v>290</v>
      </c>
      <c r="P10" s="15">
        <v>2074</v>
      </c>
      <c r="Q10" s="14">
        <v>188</v>
      </c>
      <c r="R10" s="19">
        <v>486</v>
      </c>
      <c r="S10" s="19">
        <v>102</v>
      </c>
      <c r="T10" s="44">
        <f t="shared" si="10"/>
        <v>2837</v>
      </c>
      <c r="U10" s="15">
        <f t="shared" si="11"/>
        <v>403</v>
      </c>
      <c r="V10" s="15">
        <v>2485</v>
      </c>
      <c r="W10" s="14">
        <v>363</v>
      </c>
      <c r="X10" s="19">
        <v>352</v>
      </c>
      <c r="Y10" s="19">
        <v>40</v>
      </c>
      <c r="Z10" s="44">
        <f t="shared" si="12"/>
        <v>582</v>
      </c>
      <c r="AA10" s="15">
        <f t="shared" si="13"/>
        <v>93</v>
      </c>
      <c r="AB10" s="15">
        <v>363</v>
      </c>
      <c r="AC10" s="14">
        <v>63</v>
      </c>
      <c r="AD10" s="19">
        <v>219</v>
      </c>
      <c r="AE10" s="19">
        <v>30</v>
      </c>
      <c r="AF10" s="55" t="s">
        <v>45</v>
      </c>
    </row>
    <row r="11" spans="1:32" s="6" customFormat="1" ht="17.25" thickBot="1" x14ac:dyDescent="0.35">
      <c r="A11" s="412">
        <v>1970</v>
      </c>
      <c r="B11" s="414">
        <f t="shared" si="0"/>
        <v>7779</v>
      </c>
      <c r="C11" s="415">
        <f t="shared" si="1"/>
        <v>979</v>
      </c>
      <c r="D11" s="415">
        <f t="shared" si="2"/>
        <v>6290</v>
      </c>
      <c r="E11" s="415">
        <f t="shared" si="3"/>
        <v>747</v>
      </c>
      <c r="F11" s="415">
        <f t="shared" si="4"/>
        <v>1489</v>
      </c>
      <c r="G11" s="416">
        <f t="shared" si="5"/>
        <v>232</v>
      </c>
      <c r="H11" s="417">
        <f t="shared" si="6"/>
        <v>1364</v>
      </c>
      <c r="I11" s="114">
        <f t="shared" si="7"/>
        <v>44</v>
      </c>
      <c r="J11" s="114">
        <v>892</v>
      </c>
      <c r="K11" s="113">
        <v>20</v>
      </c>
      <c r="L11" s="60">
        <v>472</v>
      </c>
      <c r="M11" s="60">
        <v>24</v>
      </c>
      <c r="N11" s="418">
        <f t="shared" si="8"/>
        <v>2858</v>
      </c>
      <c r="O11" s="114">
        <f t="shared" si="9"/>
        <v>355</v>
      </c>
      <c r="P11" s="114">
        <v>2355</v>
      </c>
      <c r="Q11" s="113">
        <v>228</v>
      </c>
      <c r="R11" s="60">
        <v>503</v>
      </c>
      <c r="S11" s="60">
        <v>127</v>
      </c>
      <c r="T11" s="418">
        <f t="shared" si="10"/>
        <v>3023</v>
      </c>
      <c r="U11" s="114">
        <f t="shared" si="11"/>
        <v>488</v>
      </c>
      <c r="V11" s="114">
        <v>2731</v>
      </c>
      <c r="W11" s="113">
        <v>456</v>
      </c>
      <c r="X11" s="60">
        <v>292</v>
      </c>
      <c r="Y11" s="60">
        <v>32</v>
      </c>
      <c r="Z11" s="418">
        <f t="shared" si="12"/>
        <v>534</v>
      </c>
      <c r="AA11" s="114">
        <f t="shared" si="13"/>
        <v>92</v>
      </c>
      <c r="AB11" s="114">
        <v>312</v>
      </c>
      <c r="AC11" s="113">
        <v>43</v>
      </c>
      <c r="AD11" s="60">
        <v>222</v>
      </c>
      <c r="AE11" s="60">
        <v>49</v>
      </c>
      <c r="AF11" s="419" t="s">
        <v>45</v>
      </c>
    </row>
    <row r="12" spans="1:32" s="6" customFormat="1" x14ac:dyDescent="0.3">
      <c r="A12" s="66">
        <v>1971</v>
      </c>
      <c r="B12" s="202">
        <f t="shared" si="0"/>
        <v>8071</v>
      </c>
      <c r="C12" s="203">
        <f t="shared" si="1"/>
        <v>1058</v>
      </c>
      <c r="D12" s="203">
        <f t="shared" si="2"/>
        <v>6525</v>
      </c>
      <c r="E12" s="203">
        <f t="shared" si="3"/>
        <v>818</v>
      </c>
      <c r="F12" s="203">
        <f t="shared" si="4"/>
        <v>1546</v>
      </c>
      <c r="G12" s="204">
        <f t="shared" si="5"/>
        <v>240</v>
      </c>
      <c r="H12" s="65">
        <f t="shared" si="6"/>
        <v>1566</v>
      </c>
      <c r="I12" s="50">
        <f t="shared" si="7"/>
        <v>61</v>
      </c>
      <c r="J12" s="50">
        <v>1034</v>
      </c>
      <c r="K12" s="48">
        <v>34</v>
      </c>
      <c r="L12" s="153">
        <v>532</v>
      </c>
      <c r="M12" s="153">
        <v>27</v>
      </c>
      <c r="N12" s="49">
        <f t="shared" si="8"/>
        <v>3116</v>
      </c>
      <c r="O12" s="50">
        <f t="shared" si="9"/>
        <v>388</v>
      </c>
      <c r="P12" s="50">
        <v>2633</v>
      </c>
      <c r="Q12" s="48">
        <v>269</v>
      </c>
      <c r="R12" s="153">
        <v>483</v>
      </c>
      <c r="S12" s="153">
        <v>119</v>
      </c>
      <c r="T12" s="49">
        <f t="shared" si="10"/>
        <v>2867</v>
      </c>
      <c r="U12" s="50">
        <f t="shared" si="11"/>
        <v>521</v>
      </c>
      <c r="V12" s="50">
        <v>2562</v>
      </c>
      <c r="W12" s="48">
        <v>476</v>
      </c>
      <c r="X12" s="153">
        <v>305</v>
      </c>
      <c r="Y12" s="153">
        <v>45</v>
      </c>
      <c r="Z12" s="49">
        <f t="shared" si="12"/>
        <v>522</v>
      </c>
      <c r="AA12" s="50">
        <f t="shared" si="13"/>
        <v>88</v>
      </c>
      <c r="AB12" s="50">
        <v>296</v>
      </c>
      <c r="AC12" s="48">
        <v>39</v>
      </c>
      <c r="AD12" s="153">
        <v>226</v>
      </c>
      <c r="AE12" s="153">
        <v>49</v>
      </c>
      <c r="AF12" s="59" t="s">
        <v>45</v>
      </c>
    </row>
    <row r="13" spans="1:32" s="6" customFormat="1" x14ac:dyDescent="0.3">
      <c r="A13" s="66">
        <v>1972</v>
      </c>
      <c r="B13" s="188">
        <f t="shared" si="0"/>
        <v>8949</v>
      </c>
      <c r="C13" s="189">
        <f t="shared" si="1"/>
        <v>1196</v>
      </c>
      <c r="D13" s="189">
        <f t="shared" si="2"/>
        <v>7329</v>
      </c>
      <c r="E13" s="189">
        <f t="shared" si="3"/>
        <v>945</v>
      </c>
      <c r="F13" s="189">
        <f t="shared" si="4"/>
        <v>1620</v>
      </c>
      <c r="G13" s="190">
        <f t="shared" si="5"/>
        <v>251</v>
      </c>
      <c r="H13" s="61">
        <f t="shared" si="6"/>
        <v>1742</v>
      </c>
      <c r="I13" s="15">
        <f t="shared" si="7"/>
        <v>51</v>
      </c>
      <c r="J13" s="15">
        <v>1200</v>
      </c>
      <c r="K13" s="14">
        <v>17</v>
      </c>
      <c r="L13" s="19">
        <v>542</v>
      </c>
      <c r="M13" s="19">
        <v>34</v>
      </c>
      <c r="N13" s="44">
        <f t="shared" si="8"/>
        <v>3755</v>
      </c>
      <c r="O13" s="15">
        <f t="shared" si="9"/>
        <v>476</v>
      </c>
      <c r="P13" s="15">
        <v>3178</v>
      </c>
      <c r="Q13" s="14">
        <v>332</v>
      </c>
      <c r="R13" s="19">
        <v>577</v>
      </c>
      <c r="S13" s="19">
        <v>144</v>
      </c>
      <c r="T13" s="44">
        <f t="shared" si="10"/>
        <v>3010</v>
      </c>
      <c r="U13" s="15">
        <f t="shared" si="11"/>
        <v>601</v>
      </c>
      <c r="V13" s="15">
        <v>2705</v>
      </c>
      <c r="W13" s="14">
        <v>564</v>
      </c>
      <c r="X13" s="19">
        <v>305</v>
      </c>
      <c r="Y13" s="19">
        <v>37</v>
      </c>
      <c r="Z13" s="44">
        <f t="shared" si="12"/>
        <v>442</v>
      </c>
      <c r="AA13" s="15">
        <f t="shared" si="13"/>
        <v>68</v>
      </c>
      <c r="AB13" s="15">
        <v>246</v>
      </c>
      <c r="AC13" s="14">
        <v>32</v>
      </c>
      <c r="AD13" s="19">
        <v>196</v>
      </c>
      <c r="AE13" s="19">
        <v>36</v>
      </c>
      <c r="AF13" s="55" t="s">
        <v>45</v>
      </c>
    </row>
    <row r="14" spans="1:32" s="6" customFormat="1" x14ac:dyDescent="0.3">
      <c r="A14" s="66">
        <v>1973</v>
      </c>
      <c r="B14" s="188">
        <f t="shared" si="0"/>
        <v>9253</v>
      </c>
      <c r="C14" s="189">
        <f t="shared" si="1"/>
        <v>1327</v>
      </c>
      <c r="D14" s="189">
        <f t="shared" si="2"/>
        <v>7528</v>
      </c>
      <c r="E14" s="189">
        <f t="shared" si="3"/>
        <v>1056</v>
      </c>
      <c r="F14" s="189">
        <f t="shared" si="4"/>
        <v>1725</v>
      </c>
      <c r="G14" s="190">
        <f t="shared" si="5"/>
        <v>271</v>
      </c>
      <c r="H14" s="61">
        <f t="shared" si="6"/>
        <v>2120</v>
      </c>
      <c r="I14" s="15">
        <f t="shared" si="7"/>
        <v>80</v>
      </c>
      <c r="J14" s="17">
        <v>1478</v>
      </c>
      <c r="K14" s="16">
        <v>40</v>
      </c>
      <c r="L14" s="9">
        <v>642</v>
      </c>
      <c r="M14" s="9">
        <v>40</v>
      </c>
      <c r="N14" s="44">
        <f t="shared" si="8"/>
        <v>3582</v>
      </c>
      <c r="O14" s="15">
        <f t="shared" si="9"/>
        <v>462</v>
      </c>
      <c r="P14" s="17">
        <v>2986</v>
      </c>
      <c r="Q14" s="16">
        <v>316</v>
      </c>
      <c r="R14" s="9">
        <v>596</v>
      </c>
      <c r="S14" s="9">
        <v>146</v>
      </c>
      <c r="T14" s="44">
        <f t="shared" si="10"/>
        <v>3132</v>
      </c>
      <c r="U14" s="15">
        <f t="shared" si="11"/>
        <v>693</v>
      </c>
      <c r="V14" s="17">
        <v>2827</v>
      </c>
      <c r="W14" s="16">
        <v>654</v>
      </c>
      <c r="X14" s="9">
        <v>305</v>
      </c>
      <c r="Y14" s="9">
        <v>39</v>
      </c>
      <c r="Z14" s="44">
        <f t="shared" si="12"/>
        <v>419</v>
      </c>
      <c r="AA14" s="15">
        <f t="shared" si="13"/>
        <v>92</v>
      </c>
      <c r="AB14" s="17">
        <v>237</v>
      </c>
      <c r="AC14" s="16">
        <v>46</v>
      </c>
      <c r="AD14" s="9">
        <v>182</v>
      </c>
      <c r="AE14" s="9">
        <v>46</v>
      </c>
      <c r="AF14" s="55" t="s">
        <v>45</v>
      </c>
    </row>
    <row r="15" spans="1:32" s="6" customFormat="1" x14ac:dyDescent="0.3">
      <c r="A15" s="66">
        <v>1974</v>
      </c>
      <c r="B15" s="188">
        <f t="shared" si="0"/>
        <v>9492</v>
      </c>
      <c r="C15" s="189">
        <f t="shared" si="1"/>
        <v>1438</v>
      </c>
      <c r="D15" s="189">
        <f t="shared" si="2"/>
        <v>7647</v>
      </c>
      <c r="E15" s="189">
        <f t="shared" si="3"/>
        <v>1114</v>
      </c>
      <c r="F15" s="189">
        <f t="shared" si="4"/>
        <v>1845</v>
      </c>
      <c r="G15" s="190">
        <f t="shared" si="5"/>
        <v>324</v>
      </c>
      <c r="H15" s="61">
        <f t="shared" si="6"/>
        <v>2318</v>
      </c>
      <c r="I15" s="15">
        <f t="shared" si="7"/>
        <v>92</v>
      </c>
      <c r="J15" s="15">
        <v>1603</v>
      </c>
      <c r="K15" s="14">
        <v>41</v>
      </c>
      <c r="L15" s="19">
        <v>715</v>
      </c>
      <c r="M15" s="19">
        <v>51</v>
      </c>
      <c r="N15" s="44">
        <f t="shared" si="8"/>
        <v>3803</v>
      </c>
      <c r="O15" s="15">
        <f t="shared" si="9"/>
        <v>547</v>
      </c>
      <c r="P15" s="15">
        <v>3120</v>
      </c>
      <c r="Q15" s="14">
        <v>353</v>
      </c>
      <c r="R15" s="19">
        <v>683</v>
      </c>
      <c r="S15" s="19">
        <v>194</v>
      </c>
      <c r="T15" s="44">
        <f t="shared" si="10"/>
        <v>2986</v>
      </c>
      <c r="U15" s="15">
        <f t="shared" si="11"/>
        <v>709</v>
      </c>
      <c r="V15" s="15">
        <v>2706</v>
      </c>
      <c r="W15" s="14">
        <v>677</v>
      </c>
      <c r="X15" s="19">
        <v>280</v>
      </c>
      <c r="Y15" s="19">
        <v>32</v>
      </c>
      <c r="Z15" s="44">
        <f t="shared" si="12"/>
        <v>385</v>
      </c>
      <c r="AA15" s="15">
        <f t="shared" si="13"/>
        <v>90</v>
      </c>
      <c r="AB15" s="15">
        <v>218</v>
      </c>
      <c r="AC15" s="14">
        <v>43</v>
      </c>
      <c r="AD15" s="19">
        <v>167</v>
      </c>
      <c r="AE15" s="19">
        <v>47</v>
      </c>
      <c r="AF15" s="55" t="s">
        <v>45</v>
      </c>
    </row>
    <row r="16" spans="1:32" s="6" customFormat="1" x14ac:dyDescent="0.3">
      <c r="A16" s="66">
        <v>1975</v>
      </c>
      <c r="B16" s="188">
        <f t="shared" si="0"/>
        <v>10080</v>
      </c>
      <c r="C16" s="189">
        <f t="shared" si="1"/>
        <v>1488</v>
      </c>
      <c r="D16" s="189">
        <f t="shared" si="2"/>
        <v>8101</v>
      </c>
      <c r="E16" s="189">
        <f t="shared" si="3"/>
        <v>1209</v>
      </c>
      <c r="F16" s="189">
        <f t="shared" si="4"/>
        <v>1979</v>
      </c>
      <c r="G16" s="190">
        <f t="shared" si="5"/>
        <v>279</v>
      </c>
      <c r="H16" s="61">
        <f t="shared" si="6"/>
        <v>2709</v>
      </c>
      <c r="I16" s="15">
        <f t="shared" si="7"/>
        <v>109</v>
      </c>
      <c r="J16" s="17">
        <v>1868</v>
      </c>
      <c r="K16" s="16">
        <v>50</v>
      </c>
      <c r="L16" s="9">
        <v>841</v>
      </c>
      <c r="M16" s="9">
        <v>59</v>
      </c>
      <c r="N16" s="44">
        <f t="shared" si="8"/>
        <v>4042</v>
      </c>
      <c r="O16" s="15">
        <f t="shared" si="9"/>
        <v>567</v>
      </c>
      <c r="P16" s="17">
        <v>3343</v>
      </c>
      <c r="Q16" s="16">
        <v>419</v>
      </c>
      <c r="R16" s="9">
        <v>699</v>
      </c>
      <c r="S16" s="9">
        <v>148</v>
      </c>
      <c r="T16" s="44">
        <f t="shared" si="10"/>
        <v>2947</v>
      </c>
      <c r="U16" s="15">
        <f t="shared" si="11"/>
        <v>745</v>
      </c>
      <c r="V16" s="17">
        <v>2692</v>
      </c>
      <c r="W16" s="16">
        <v>711</v>
      </c>
      <c r="X16" s="9">
        <v>255</v>
      </c>
      <c r="Y16" s="9">
        <v>34</v>
      </c>
      <c r="Z16" s="44">
        <f t="shared" si="12"/>
        <v>382</v>
      </c>
      <c r="AA16" s="15">
        <f t="shared" si="13"/>
        <v>67</v>
      </c>
      <c r="AB16" s="17">
        <v>198</v>
      </c>
      <c r="AC16" s="16">
        <v>29</v>
      </c>
      <c r="AD16" s="9">
        <v>184</v>
      </c>
      <c r="AE16" s="9">
        <v>38</v>
      </c>
      <c r="AF16" s="55" t="s">
        <v>45</v>
      </c>
    </row>
    <row r="17" spans="1:32" s="6" customFormat="1" x14ac:dyDescent="0.3">
      <c r="A17" s="66">
        <v>1976</v>
      </c>
      <c r="B17" s="188">
        <f t="shared" si="0"/>
        <v>10080</v>
      </c>
      <c r="C17" s="189">
        <f t="shared" si="1"/>
        <v>1550</v>
      </c>
      <c r="D17" s="189">
        <f t="shared" si="2"/>
        <v>8455</v>
      </c>
      <c r="E17" s="189">
        <f t="shared" si="3"/>
        <v>1269</v>
      </c>
      <c r="F17" s="189">
        <f t="shared" si="4"/>
        <v>1625</v>
      </c>
      <c r="G17" s="190">
        <f t="shared" si="5"/>
        <v>281</v>
      </c>
      <c r="H17" s="61">
        <f t="shared" si="6"/>
        <v>3275</v>
      </c>
      <c r="I17" s="15">
        <f t="shared" si="7"/>
        <v>138</v>
      </c>
      <c r="J17" s="17">
        <v>2377</v>
      </c>
      <c r="K17" s="16">
        <v>70</v>
      </c>
      <c r="L17" s="9">
        <v>898</v>
      </c>
      <c r="M17" s="9">
        <v>68</v>
      </c>
      <c r="N17" s="44">
        <f t="shared" si="8"/>
        <v>3868</v>
      </c>
      <c r="O17" s="15">
        <f t="shared" si="9"/>
        <v>618</v>
      </c>
      <c r="P17" s="17">
        <v>3405</v>
      </c>
      <c r="Q17" s="16">
        <v>468</v>
      </c>
      <c r="R17" s="9">
        <v>463</v>
      </c>
      <c r="S17" s="9">
        <v>150</v>
      </c>
      <c r="T17" s="44">
        <f t="shared" si="10"/>
        <v>2664</v>
      </c>
      <c r="U17" s="15">
        <f t="shared" si="11"/>
        <v>730</v>
      </c>
      <c r="V17" s="17">
        <v>2517</v>
      </c>
      <c r="W17" s="16">
        <v>697</v>
      </c>
      <c r="X17" s="9">
        <v>147</v>
      </c>
      <c r="Y17" s="9">
        <v>33</v>
      </c>
      <c r="Z17" s="44">
        <f t="shared" si="12"/>
        <v>273</v>
      </c>
      <c r="AA17" s="15">
        <f t="shared" si="13"/>
        <v>64</v>
      </c>
      <c r="AB17" s="17">
        <v>156</v>
      </c>
      <c r="AC17" s="16">
        <v>34</v>
      </c>
      <c r="AD17" s="9">
        <v>117</v>
      </c>
      <c r="AE17" s="9">
        <v>30</v>
      </c>
      <c r="AF17" s="55" t="s">
        <v>45</v>
      </c>
    </row>
    <row r="18" spans="1:32" s="6" customFormat="1" x14ac:dyDescent="0.3">
      <c r="A18" s="66">
        <v>1977</v>
      </c>
      <c r="B18" s="188">
        <f t="shared" si="0"/>
        <v>10902</v>
      </c>
      <c r="C18" s="189">
        <f t="shared" si="1"/>
        <v>1657</v>
      </c>
      <c r="D18" s="189">
        <f t="shared" si="2"/>
        <v>8935</v>
      </c>
      <c r="E18" s="189">
        <f t="shared" si="3"/>
        <v>1354</v>
      </c>
      <c r="F18" s="189">
        <f t="shared" si="4"/>
        <v>1967</v>
      </c>
      <c r="G18" s="190">
        <f t="shared" si="5"/>
        <v>303</v>
      </c>
      <c r="H18" s="61">
        <f t="shared" si="6"/>
        <v>3456</v>
      </c>
      <c r="I18" s="15">
        <f t="shared" si="7"/>
        <v>156</v>
      </c>
      <c r="J18" s="17">
        <v>2447</v>
      </c>
      <c r="K18" s="16">
        <v>76</v>
      </c>
      <c r="L18" s="9">
        <v>1009</v>
      </c>
      <c r="M18" s="9">
        <v>80</v>
      </c>
      <c r="N18" s="44">
        <f t="shared" si="8"/>
        <v>4473</v>
      </c>
      <c r="O18" s="15">
        <f t="shared" si="9"/>
        <v>681</v>
      </c>
      <c r="P18" s="17">
        <v>3852</v>
      </c>
      <c r="Q18" s="16">
        <v>518</v>
      </c>
      <c r="R18" s="9">
        <v>621</v>
      </c>
      <c r="S18" s="9">
        <v>163</v>
      </c>
      <c r="T18" s="44">
        <f t="shared" si="10"/>
        <v>2697</v>
      </c>
      <c r="U18" s="15">
        <f t="shared" si="11"/>
        <v>765</v>
      </c>
      <c r="V18" s="17">
        <v>2488</v>
      </c>
      <c r="W18" s="16">
        <v>737</v>
      </c>
      <c r="X18" s="9">
        <v>209</v>
      </c>
      <c r="Y18" s="9">
        <v>28</v>
      </c>
      <c r="Z18" s="44">
        <f t="shared" si="12"/>
        <v>276</v>
      </c>
      <c r="AA18" s="15">
        <f t="shared" si="13"/>
        <v>55</v>
      </c>
      <c r="AB18" s="17">
        <v>148</v>
      </c>
      <c r="AC18" s="16">
        <v>23</v>
      </c>
      <c r="AD18" s="9">
        <v>128</v>
      </c>
      <c r="AE18" s="9">
        <v>32</v>
      </c>
      <c r="AF18" s="55" t="s">
        <v>45</v>
      </c>
    </row>
    <row r="19" spans="1:32" s="6" customFormat="1" x14ac:dyDescent="0.3">
      <c r="A19" s="66">
        <v>1978</v>
      </c>
      <c r="B19" s="188">
        <f t="shared" si="0"/>
        <v>11475</v>
      </c>
      <c r="C19" s="189">
        <f t="shared" si="1"/>
        <v>1835</v>
      </c>
      <c r="D19" s="189">
        <f t="shared" si="2"/>
        <v>9281</v>
      </c>
      <c r="E19" s="189">
        <f t="shared" si="3"/>
        <v>1460</v>
      </c>
      <c r="F19" s="189">
        <f t="shared" si="4"/>
        <v>2194</v>
      </c>
      <c r="G19" s="190">
        <f t="shared" si="5"/>
        <v>375</v>
      </c>
      <c r="H19" s="61">
        <f t="shared" si="6"/>
        <v>3716</v>
      </c>
      <c r="I19" s="15">
        <f t="shared" si="7"/>
        <v>180</v>
      </c>
      <c r="J19" s="15">
        <v>2494</v>
      </c>
      <c r="K19" s="14">
        <v>77</v>
      </c>
      <c r="L19" s="19">
        <v>1222</v>
      </c>
      <c r="M19" s="19">
        <v>103</v>
      </c>
      <c r="N19" s="44">
        <f t="shared" si="8"/>
        <v>4930</v>
      </c>
      <c r="O19" s="15">
        <f t="shared" si="9"/>
        <v>824</v>
      </c>
      <c r="P19" s="15">
        <v>4269</v>
      </c>
      <c r="Q19" s="14">
        <v>612</v>
      </c>
      <c r="R19" s="19">
        <v>661</v>
      </c>
      <c r="S19" s="19">
        <v>212</v>
      </c>
      <c r="T19" s="44">
        <f t="shared" si="10"/>
        <v>2587</v>
      </c>
      <c r="U19" s="15">
        <f t="shared" si="11"/>
        <v>791</v>
      </c>
      <c r="V19" s="15">
        <v>2393</v>
      </c>
      <c r="W19" s="14">
        <v>756</v>
      </c>
      <c r="X19" s="19">
        <v>194</v>
      </c>
      <c r="Y19" s="19">
        <v>35</v>
      </c>
      <c r="Z19" s="44">
        <f t="shared" si="12"/>
        <v>242</v>
      </c>
      <c r="AA19" s="15">
        <f t="shared" si="13"/>
        <v>40</v>
      </c>
      <c r="AB19" s="15">
        <v>125</v>
      </c>
      <c r="AC19" s="14">
        <v>15</v>
      </c>
      <c r="AD19" s="19">
        <v>117</v>
      </c>
      <c r="AE19" s="19">
        <v>25</v>
      </c>
      <c r="AF19" s="55" t="s">
        <v>45</v>
      </c>
    </row>
    <row r="20" spans="1:32" s="4" customFormat="1" x14ac:dyDescent="0.3">
      <c r="A20" s="66">
        <v>1979</v>
      </c>
      <c r="B20" s="188">
        <f t="shared" ref="B20:G23" si="14">SUM(H20,N20,T20,Z20)</f>
        <v>13059</v>
      </c>
      <c r="C20" s="189">
        <f t="shared" si="14"/>
        <v>2095</v>
      </c>
      <c r="D20" s="189">
        <f t="shared" si="14"/>
        <v>10604</v>
      </c>
      <c r="E20" s="189">
        <f t="shared" si="14"/>
        <v>1725</v>
      </c>
      <c r="F20" s="189">
        <f t="shared" si="14"/>
        <v>2455</v>
      </c>
      <c r="G20" s="190">
        <f t="shared" si="14"/>
        <v>370</v>
      </c>
      <c r="H20" s="61">
        <f>SUM(J20,L20)</f>
        <v>4178</v>
      </c>
      <c r="I20" s="15">
        <f>SUM(K20,M20)</f>
        <v>213</v>
      </c>
      <c r="J20" s="15">
        <v>2753</v>
      </c>
      <c r="K20" s="14">
        <v>99</v>
      </c>
      <c r="L20" s="19">
        <v>1425</v>
      </c>
      <c r="M20" s="19">
        <v>114</v>
      </c>
      <c r="N20" s="44">
        <f>SUM(P20,R20)</f>
        <v>5741</v>
      </c>
      <c r="O20" s="15">
        <f>SUM(Q20,S20)</f>
        <v>926</v>
      </c>
      <c r="P20" s="15">
        <v>4999</v>
      </c>
      <c r="Q20" s="14">
        <v>721</v>
      </c>
      <c r="R20" s="19">
        <v>742</v>
      </c>
      <c r="S20" s="19">
        <v>205</v>
      </c>
      <c r="T20" s="44">
        <f>SUM(V20,X20)</f>
        <v>2906</v>
      </c>
      <c r="U20" s="15">
        <f>SUM(W20,Y20)</f>
        <v>924</v>
      </c>
      <c r="V20" s="15">
        <v>2719</v>
      </c>
      <c r="W20" s="14">
        <v>889</v>
      </c>
      <c r="X20" s="19">
        <v>187</v>
      </c>
      <c r="Y20" s="19">
        <v>35</v>
      </c>
      <c r="Z20" s="44">
        <f>SUM(AB20,AD20)</f>
        <v>234</v>
      </c>
      <c r="AA20" s="15">
        <f>SUM(AC20,AE20)</f>
        <v>32</v>
      </c>
      <c r="AB20" s="15">
        <v>133</v>
      </c>
      <c r="AC20" s="14">
        <v>16</v>
      </c>
      <c r="AD20" s="19">
        <v>101</v>
      </c>
      <c r="AE20" s="19">
        <v>16</v>
      </c>
      <c r="AF20" s="55" t="s">
        <v>45</v>
      </c>
    </row>
    <row r="21" spans="1:32" s="2" customFormat="1" ht="17.25" thickBot="1" x14ac:dyDescent="0.35">
      <c r="A21" s="412" t="s">
        <v>4</v>
      </c>
      <c r="B21" s="414">
        <f t="shared" si="14"/>
        <v>14458</v>
      </c>
      <c r="C21" s="415">
        <f t="shared" si="14"/>
        <v>2266</v>
      </c>
      <c r="D21" s="415">
        <f t="shared" si="14"/>
        <v>11681</v>
      </c>
      <c r="E21" s="415">
        <f t="shared" si="14"/>
        <v>1810</v>
      </c>
      <c r="F21" s="415">
        <f t="shared" si="14"/>
        <v>2777</v>
      </c>
      <c r="G21" s="416">
        <f t="shared" si="14"/>
        <v>456</v>
      </c>
      <c r="H21" s="417">
        <f>SUM(J21,L21)</f>
        <v>4683</v>
      </c>
      <c r="I21" s="114">
        <f>SUM(K21,M21)</f>
        <v>271</v>
      </c>
      <c r="J21" s="114">
        <v>3012</v>
      </c>
      <c r="K21" s="113">
        <v>110</v>
      </c>
      <c r="L21" s="420">
        <v>1671</v>
      </c>
      <c r="M21" s="420">
        <v>161</v>
      </c>
      <c r="N21" s="418">
        <f>SUM(P21,R21)</f>
        <v>6353</v>
      </c>
      <c r="O21" s="114">
        <f>SUM(Q21,S21)</f>
        <v>981</v>
      </c>
      <c r="P21" s="420">
        <v>5510</v>
      </c>
      <c r="Q21" s="420">
        <v>746</v>
      </c>
      <c r="R21" s="421">
        <v>843</v>
      </c>
      <c r="S21" s="421">
        <v>235</v>
      </c>
      <c r="T21" s="418">
        <f>SUM(V21,X21)</f>
        <v>3193</v>
      </c>
      <c r="U21" s="114">
        <f>SUM(W21,Y21)</f>
        <v>963</v>
      </c>
      <c r="V21" s="420">
        <v>3006</v>
      </c>
      <c r="W21" s="420">
        <v>926</v>
      </c>
      <c r="X21" s="420">
        <v>187</v>
      </c>
      <c r="Y21" s="420">
        <v>37</v>
      </c>
      <c r="Z21" s="418">
        <f>SUM(AB21,AD21)</f>
        <v>229</v>
      </c>
      <c r="AA21" s="114">
        <f>SUM(AC21,AE21)</f>
        <v>51</v>
      </c>
      <c r="AB21" s="420">
        <v>153</v>
      </c>
      <c r="AC21" s="420">
        <v>28</v>
      </c>
      <c r="AD21" s="420">
        <v>76</v>
      </c>
      <c r="AE21" s="420">
        <v>23</v>
      </c>
      <c r="AF21" s="419" t="s">
        <v>42</v>
      </c>
    </row>
    <row r="22" spans="1:32" x14ac:dyDescent="0.3">
      <c r="A22" s="66" t="s">
        <v>5</v>
      </c>
      <c r="B22" s="202">
        <f t="shared" si="14"/>
        <v>17481</v>
      </c>
      <c r="C22" s="203">
        <f t="shared" si="14"/>
        <v>2717</v>
      </c>
      <c r="D22" s="203">
        <f t="shared" si="14"/>
        <v>14568</v>
      </c>
      <c r="E22" s="203">
        <f t="shared" si="14"/>
        <v>2219</v>
      </c>
      <c r="F22" s="203">
        <f t="shared" si="14"/>
        <v>2913</v>
      </c>
      <c r="G22" s="204">
        <f t="shared" si="14"/>
        <v>498</v>
      </c>
      <c r="H22" s="65">
        <f t="shared" ref="H22:H58" si="15">SUM(J22,L22)</f>
        <v>5278</v>
      </c>
      <c r="I22" s="50">
        <f t="shared" ref="I22:I58" si="16">SUM(K22,M22)</f>
        <v>316</v>
      </c>
      <c r="J22" s="50">
        <v>3474</v>
      </c>
      <c r="K22" s="48">
        <v>135</v>
      </c>
      <c r="L22" s="153">
        <v>1804</v>
      </c>
      <c r="M22" s="153">
        <v>181</v>
      </c>
      <c r="N22" s="49">
        <f t="shared" ref="N22:N58" si="17">SUM(P22,R22)</f>
        <v>7944</v>
      </c>
      <c r="O22" s="50">
        <f t="shared" ref="O22:O58" si="18">SUM(Q22,S22)</f>
        <v>1204</v>
      </c>
      <c r="P22" s="153">
        <v>7107</v>
      </c>
      <c r="Q22" s="153">
        <v>943</v>
      </c>
      <c r="R22" s="153">
        <v>837</v>
      </c>
      <c r="S22" s="153">
        <v>261</v>
      </c>
      <c r="T22" s="49">
        <f t="shared" ref="T22:T58" si="19">SUM(V22,X22)</f>
        <v>3938</v>
      </c>
      <c r="U22" s="50">
        <f t="shared" ref="U22:U58" si="20">SUM(W22,Y22)</f>
        <v>1125</v>
      </c>
      <c r="V22" s="153">
        <v>3778</v>
      </c>
      <c r="W22" s="153">
        <v>1095</v>
      </c>
      <c r="X22" s="153">
        <v>160</v>
      </c>
      <c r="Y22" s="153">
        <v>30</v>
      </c>
      <c r="Z22" s="49">
        <f t="shared" ref="Z22:Z58" si="21">SUM(AB22,AD22)</f>
        <v>321</v>
      </c>
      <c r="AA22" s="50">
        <f t="shared" ref="AA22:AA58" si="22">SUM(AC22,AE22)</f>
        <v>72</v>
      </c>
      <c r="AB22" s="153">
        <v>209</v>
      </c>
      <c r="AC22" s="153">
        <v>46</v>
      </c>
      <c r="AD22" s="153">
        <v>112</v>
      </c>
      <c r="AE22" s="153">
        <v>26</v>
      </c>
      <c r="AF22" s="59" t="s">
        <v>42</v>
      </c>
    </row>
    <row r="23" spans="1:32" x14ac:dyDescent="0.3">
      <c r="A23" s="26" t="s">
        <v>6</v>
      </c>
      <c r="B23" s="188">
        <f t="shared" si="14"/>
        <v>20137</v>
      </c>
      <c r="C23" s="189">
        <f t="shared" si="14"/>
        <v>3226</v>
      </c>
      <c r="D23" s="189">
        <f t="shared" si="14"/>
        <v>16779</v>
      </c>
      <c r="E23" s="189">
        <f t="shared" si="14"/>
        <v>2636</v>
      </c>
      <c r="F23" s="189">
        <f t="shared" si="14"/>
        <v>3358</v>
      </c>
      <c r="G23" s="190">
        <f t="shared" si="14"/>
        <v>590</v>
      </c>
      <c r="H23" s="61">
        <f t="shared" si="15"/>
        <v>5901</v>
      </c>
      <c r="I23" s="15">
        <f t="shared" si="16"/>
        <v>368</v>
      </c>
      <c r="J23" s="15">
        <v>3750</v>
      </c>
      <c r="K23" s="14">
        <v>139</v>
      </c>
      <c r="L23" s="19">
        <v>2151</v>
      </c>
      <c r="M23" s="19">
        <v>229</v>
      </c>
      <c r="N23" s="44">
        <f t="shared" si="17"/>
        <v>9323</v>
      </c>
      <c r="O23" s="15">
        <f t="shared" si="18"/>
        <v>1413</v>
      </c>
      <c r="P23" s="19">
        <v>8373</v>
      </c>
      <c r="Q23" s="19">
        <v>1116</v>
      </c>
      <c r="R23" s="19">
        <v>950</v>
      </c>
      <c r="S23" s="19">
        <v>297</v>
      </c>
      <c r="T23" s="44">
        <f t="shared" si="19"/>
        <v>4651</v>
      </c>
      <c r="U23" s="15">
        <f t="shared" si="20"/>
        <v>1348</v>
      </c>
      <c r="V23" s="19">
        <v>4488</v>
      </c>
      <c r="W23" s="19">
        <v>1312</v>
      </c>
      <c r="X23" s="19">
        <v>163</v>
      </c>
      <c r="Y23" s="19">
        <v>36</v>
      </c>
      <c r="Z23" s="44">
        <f t="shared" si="21"/>
        <v>262</v>
      </c>
      <c r="AA23" s="15">
        <f t="shared" si="22"/>
        <v>97</v>
      </c>
      <c r="AB23" s="19">
        <v>168</v>
      </c>
      <c r="AC23" s="19">
        <v>69</v>
      </c>
      <c r="AD23" s="19">
        <v>94</v>
      </c>
      <c r="AE23" s="19">
        <v>28</v>
      </c>
      <c r="AF23" s="55" t="s">
        <v>42</v>
      </c>
    </row>
    <row r="24" spans="1:32" x14ac:dyDescent="0.3">
      <c r="A24" s="26" t="s">
        <v>7</v>
      </c>
      <c r="B24" s="188">
        <f t="shared" ref="B24:B35" si="23">SUM(H24,N24,T24,Z24)</f>
        <v>22473</v>
      </c>
      <c r="C24" s="189">
        <f t="shared" ref="C24:C35" si="24">SUM(I24,O24,U24,AA24)</f>
        <v>3636</v>
      </c>
      <c r="D24" s="189">
        <f t="shared" ref="D24:D35" si="25">SUM(J24,P24,V24,AB24)</f>
        <v>18733</v>
      </c>
      <c r="E24" s="189">
        <f t="shared" ref="E24:E35" si="26">SUM(K24,Q24,W24,AC24)</f>
        <v>2991</v>
      </c>
      <c r="F24" s="189">
        <f t="shared" ref="F24:F35" si="27">SUM(L24,R24,X24,AD24)</f>
        <v>3740</v>
      </c>
      <c r="G24" s="190">
        <f t="shared" ref="G24:G35" si="28">SUM(M24,S24,Y24,AE24)</f>
        <v>645</v>
      </c>
      <c r="H24" s="61">
        <f t="shared" si="15"/>
        <v>6797</v>
      </c>
      <c r="I24" s="15">
        <f t="shared" si="16"/>
        <v>461</v>
      </c>
      <c r="J24" s="15">
        <v>4292</v>
      </c>
      <c r="K24" s="14">
        <v>192</v>
      </c>
      <c r="L24" s="19">
        <v>2505</v>
      </c>
      <c r="M24" s="19">
        <v>269</v>
      </c>
      <c r="N24" s="44">
        <f t="shared" si="17"/>
        <v>10285</v>
      </c>
      <c r="O24" s="15">
        <f t="shared" si="18"/>
        <v>1602</v>
      </c>
      <c r="P24" s="19">
        <v>9299</v>
      </c>
      <c r="Q24" s="19">
        <v>1291</v>
      </c>
      <c r="R24" s="19">
        <v>986</v>
      </c>
      <c r="S24" s="19">
        <v>311</v>
      </c>
      <c r="T24" s="44">
        <f t="shared" si="19"/>
        <v>5175</v>
      </c>
      <c r="U24" s="15">
        <f t="shared" si="20"/>
        <v>1491</v>
      </c>
      <c r="V24" s="19">
        <v>5003</v>
      </c>
      <c r="W24" s="19">
        <v>1446</v>
      </c>
      <c r="X24" s="19">
        <v>172</v>
      </c>
      <c r="Y24" s="19">
        <v>45</v>
      </c>
      <c r="Z24" s="44">
        <f t="shared" si="21"/>
        <v>216</v>
      </c>
      <c r="AA24" s="15">
        <f t="shared" si="22"/>
        <v>82</v>
      </c>
      <c r="AB24" s="19">
        <v>139</v>
      </c>
      <c r="AC24" s="19">
        <v>62</v>
      </c>
      <c r="AD24" s="19">
        <v>77</v>
      </c>
      <c r="AE24" s="19">
        <v>20</v>
      </c>
      <c r="AF24" s="55" t="s">
        <v>42</v>
      </c>
    </row>
    <row r="25" spans="1:32" x14ac:dyDescent="0.3">
      <c r="A25" s="26" t="s">
        <v>8</v>
      </c>
      <c r="B25" s="188">
        <f t="shared" si="23"/>
        <v>24406</v>
      </c>
      <c r="C25" s="189">
        <f t="shared" si="24"/>
        <v>4005</v>
      </c>
      <c r="D25" s="189">
        <f t="shared" si="25"/>
        <v>20191</v>
      </c>
      <c r="E25" s="189">
        <f t="shared" si="26"/>
        <v>3286</v>
      </c>
      <c r="F25" s="189">
        <f t="shared" si="27"/>
        <v>4215</v>
      </c>
      <c r="G25" s="190">
        <f t="shared" si="28"/>
        <v>719</v>
      </c>
      <c r="H25" s="61">
        <f t="shared" si="15"/>
        <v>7700</v>
      </c>
      <c r="I25" s="15">
        <f t="shared" si="16"/>
        <v>567</v>
      </c>
      <c r="J25" s="17">
        <v>4788</v>
      </c>
      <c r="K25" s="16">
        <v>239</v>
      </c>
      <c r="L25" s="9">
        <v>2912</v>
      </c>
      <c r="M25" s="9">
        <v>328</v>
      </c>
      <c r="N25" s="44">
        <f t="shared" si="17"/>
        <v>11322</v>
      </c>
      <c r="O25" s="15">
        <f t="shared" si="18"/>
        <v>1828</v>
      </c>
      <c r="P25" s="9">
        <v>10233</v>
      </c>
      <c r="Q25" s="9">
        <v>1493</v>
      </c>
      <c r="R25" s="9">
        <v>1089</v>
      </c>
      <c r="S25" s="9">
        <v>335</v>
      </c>
      <c r="T25" s="44">
        <f t="shared" si="19"/>
        <v>5206</v>
      </c>
      <c r="U25" s="15">
        <f t="shared" si="20"/>
        <v>1574</v>
      </c>
      <c r="V25" s="9">
        <v>5061</v>
      </c>
      <c r="W25" s="9">
        <v>1536</v>
      </c>
      <c r="X25" s="9">
        <v>145</v>
      </c>
      <c r="Y25" s="9">
        <v>38</v>
      </c>
      <c r="Z25" s="44">
        <f t="shared" si="21"/>
        <v>178</v>
      </c>
      <c r="AA25" s="15">
        <f t="shared" si="22"/>
        <v>36</v>
      </c>
      <c r="AB25" s="9">
        <v>109</v>
      </c>
      <c r="AC25" s="9">
        <v>18</v>
      </c>
      <c r="AD25" s="9">
        <v>69</v>
      </c>
      <c r="AE25" s="9">
        <v>18</v>
      </c>
      <c r="AF25" s="55" t="s">
        <v>42</v>
      </c>
    </row>
    <row r="26" spans="1:32" x14ac:dyDescent="0.3">
      <c r="A26" s="26" t="s">
        <v>9</v>
      </c>
      <c r="B26" s="188">
        <f t="shared" si="23"/>
        <v>26047</v>
      </c>
      <c r="C26" s="189">
        <f t="shared" si="24"/>
        <v>4286</v>
      </c>
      <c r="D26" s="189">
        <f t="shared" si="25"/>
        <v>21319</v>
      </c>
      <c r="E26" s="189">
        <f t="shared" si="26"/>
        <v>3465</v>
      </c>
      <c r="F26" s="189">
        <f t="shared" si="27"/>
        <v>4728</v>
      </c>
      <c r="G26" s="190">
        <f t="shared" si="28"/>
        <v>821</v>
      </c>
      <c r="H26" s="61">
        <f t="shared" si="15"/>
        <v>8789</v>
      </c>
      <c r="I26" s="15">
        <f t="shared" si="16"/>
        <v>666</v>
      </c>
      <c r="J26" s="15">
        <v>5434</v>
      </c>
      <c r="K26" s="14">
        <v>288</v>
      </c>
      <c r="L26" s="19">
        <v>3355</v>
      </c>
      <c r="M26" s="19">
        <v>378</v>
      </c>
      <c r="N26" s="44">
        <f t="shared" si="17"/>
        <v>11873</v>
      </c>
      <c r="O26" s="15">
        <f t="shared" si="18"/>
        <v>1964</v>
      </c>
      <c r="P26" s="19">
        <v>10711</v>
      </c>
      <c r="Q26" s="19">
        <v>1582</v>
      </c>
      <c r="R26" s="19">
        <v>1162</v>
      </c>
      <c r="S26" s="19">
        <v>382</v>
      </c>
      <c r="T26" s="44">
        <f t="shared" si="19"/>
        <v>5260</v>
      </c>
      <c r="U26" s="15">
        <f t="shared" si="20"/>
        <v>1630</v>
      </c>
      <c r="V26" s="19">
        <v>5102</v>
      </c>
      <c r="W26" s="19">
        <v>1580</v>
      </c>
      <c r="X26" s="19">
        <v>158</v>
      </c>
      <c r="Y26" s="19">
        <v>50</v>
      </c>
      <c r="Z26" s="44">
        <f t="shared" si="21"/>
        <v>125</v>
      </c>
      <c r="AA26" s="15">
        <f t="shared" si="22"/>
        <v>26</v>
      </c>
      <c r="AB26" s="19">
        <v>72</v>
      </c>
      <c r="AC26" s="19">
        <v>15</v>
      </c>
      <c r="AD26" s="19">
        <v>53</v>
      </c>
      <c r="AE26" s="19">
        <v>11</v>
      </c>
      <c r="AF26" s="55" t="s">
        <v>42</v>
      </c>
    </row>
    <row r="27" spans="1:32" ht="17.25" thickBot="1" x14ac:dyDescent="0.35">
      <c r="A27" s="40" t="s">
        <v>10</v>
      </c>
      <c r="B27" s="191">
        <f t="shared" si="23"/>
        <v>27580</v>
      </c>
      <c r="C27" s="192">
        <f t="shared" si="24"/>
        <v>4477</v>
      </c>
      <c r="D27" s="192">
        <f t="shared" si="25"/>
        <v>22567</v>
      </c>
      <c r="E27" s="192">
        <f t="shared" si="26"/>
        <v>3630</v>
      </c>
      <c r="F27" s="192">
        <f t="shared" si="27"/>
        <v>5013</v>
      </c>
      <c r="G27" s="193">
        <f t="shared" si="28"/>
        <v>847</v>
      </c>
      <c r="H27" s="62">
        <f t="shared" si="15"/>
        <v>9914</v>
      </c>
      <c r="I27" s="47">
        <f t="shared" si="16"/>
        <v>783</v>
      </c>
      <c r="J27" s="47">
        <v>6252</v>
      </c>
      <c r="K27" s="45">
        <v>360</v>
      </c>
      <c r="L27" s="68">
        <v>3662</v>
      </c>
      <c r="M27" s="68">
        <v>423</v>
      </c>
      <c r="N27" s="46">
        <f t="shared" si="17"/>
        <v>12029</v>
      </c>
      <c r="O27" s="47">
        <f t="shared" si="18"/>
        <v>1954</v>
      </c>
      <c r="P27" s="68">
        <v>10830</v>
      </c>
      <c r="Q27" s="68">
        <v>1573</v>
      </c>
      <c r="R27" s="68">
        <v>1199</v>
      </c>
      <c r="S27" s="68">
        <v>381</v>
      </c>
      <c r="T27" s="46">
        <f t="shared" si="19"/>
        <v>5491</v>
      </c>
      <c r="U27" s="47">
        <f t="shared" si="20"/>
        <v>1698</v>
      </c>
      <c r="V27" s="68">
        <v>5383</v>
      </c>
      <c r="W27" s="68">
        <v>1666</v>
      </c>
      <c r="X27" s="68">
        <v>108</v>
      </c>
      <c r="Y27" s="68">
        <v>32</v>
      </c>
      <c r="Z27" s="46">
        <f t="shared" si="21"/>
        <v>146</v>
      </c>
      <c r="AA27" s="47">
        <f t="shared" si="22"/>
        <v>42</v>
      </c>
      <c r="AB27" s="68">
        <v>102</v>
      </c>
      <c r="AC27" s="68">
        <v>31</v>
      </c>
      <c r="AD27" s="68">
        <v>44</v>
      </c>
      <c r="AE27" s="68">
        <v>11</v>
      </c>
      <c r="AF27" s="56" t="s">
        <v>42</v>
      </c>
    </row>
    <row r="28" spans="1:32" x14ac:dyDescent="0.3">
      <c r="A28" s="36" t="s">
        <v>11</v>
      </c>
      <c r="B28" s="194">
        <f t="shared" si="23"/>
        <v>28642</v>
      </c>
      <c r="C28" s="195">
        <f t="shared" si="24"/>
        <v>4684</v>
      </c>
      <c r="D28" s="195">
        <f t="shared" si="25"/>
        <v>23206</v>
      </c>
      <c r="E28" s="195">
        <f t="shared" si="26"/>
        <v>3790</v>
      </c>
      <c r="F28" s="195">
        <f t="shared" si="27"/>
        <v>5436</v>
      </c>
      <c r="G28" s="196">
        <f t="shared" si="28"/>
        <v>894</v>
      </c>
      <c r="H28" s="63">
        <f t="shared" si="15"/>
        <v>11278</v>
      </c>
      <c r="I28" s="53">
        <f t="shared" si="16"/>
        <v>922</v>
      </c>
      <c r="J28" s="53">
        <v>7108</v>
      </c>
      <c r="K28" s="51">
        <v>432</v>
      </c>
      <c r="L28" s="71">
        <v>4170</v>
      </c>
      <c r="M28" s="71">
        <v>490</v>
      </c>
      <c r="N28" s="52">
        <f t="shared" si="17"/>
        <v>12185</v>
      </c>
      <c r="O28" s="53">
        <f t="shared" si="18"/>
        <v>2038</v>
      </c>
      <c r="P28" s="71">
        <v>11004</v>
      </c>
      <c r="Q28" s="71">
        <v>1660</v>
      </c>
      <c r="R28" s="71">
        <v>1181</v>
      </c>
      <c r="S28" s="71">
        <v>378</v>
      </c>
      <c r="T28" s="52">
        <f t="shared" si="19"/>
        <v>5078</v>
      </c>
      <c r="U28" s="53">
        <f t="shared" si="20"/>
        <v>1689</v>
      </c>
      <c r="V28" s="71">
        <v>5007</v>
      </c>
      <c r="W28" s="71">
        <v>1666</v>
      </c>
      <c r="X28" s="71">
        <v>71</v>
      </c>
      <c r="Y28" s="71">
        <v>23</v>
      </c>
      <c r="Z28" s="52">
        <f t="shared" si="21"/>
        <v>101</v>
      </c>
      <c r="AA28" s="53">
        <f t="shared" si="22"/>
        <v>35</v>
      </c>
      <c r="AB28" s="71">
        <v>87</v>
      </c>
      <c r="AC28" s="71">
        <v>32</v>
      </c>
      <c r="AD28" s="71">
        <v>14</v>
      </c>
      <c r="AE28" s="71">
        <v>3</v>
      </c>
      <c r="AF28" s="57" t="s">
        <v>43</v>
      </c>
    </row>
    <row r="29" spans="1:32" x14ac:dyDescent="0.3">
      <c r="A29" s="26" t="s">
        <v>12</v>
      </c>
      <c r="B29" s="188">
        <f t="shared" si="23"/>
        <v>29885</v>
      </c>
      <c r="C29" s="189">
        <f t="shared" si="24"/>
        <v>4928</v>
      </c>
      <c r="D29" s="189">
        <f t="shared" si="25"/>
        <v>23970</v>
      </c>
      <c r="E29" s="189">
        <f t="shared" si="26"/>
        <v>3984</v>
      </c>
      <c r="F29" s="189">
        <f t="shared" si="27"/>
        <v>5915</v>
      </c>
      <c r="G29" s="190">
        <f t="shared" si="28"/>
        <v>944</v>
      </c>
      <c r="H29" s="61">
        <f t="shared" si="15"/>
        <v>12753</v>
      </c>
      <c r="I29" s="15">
        <f t="shared" si="16"/>
        <v>1095</v>
      </c>
      <c r="J29" s="15">
        <v>8171</v>
      </c>
      <c r="K29" s="14">
        <v>579</v>
      </c>
      <c r="L29" s="19">
        <v>4582</v>
      </c>
      <c r="M29" s="19">
        <v>516</v>
      </c>
      <c r="N29" s="44">
        <f t="shared" si="17"/>
        <v>11591</v>
      </c>
      <c r="O29" s="15">
        <f t="shared" si="18"/>
        <v>1993</v>
      </c>
      <c r="P29" s="19">
        <v>10334</v>
      </c>
      <c r="Q29" s="19">
        <v>1590</v>
      </c>
      <c r="R29" s="19">
        <v>1257</v>
      </c>
      <c r="S29" s="19">
        <v>403</v>
      </c>
      <c r="T29" s="44">
        <f t="shared" si="19"/>
        <v>5348</v>
      </c>
      <c r="U29" s="15">
        <f t="shared" si="20"/>
        <v>1790</v>
      </c>
      <c r="V29" s="19">
        <v>5283</v>
      </c>
      <c r="W29" s="19">
        <v>1768</v>
      </c>
      <c r="X29" s="19">
        <v>65</v>
      </c>
      <c r="Y29" s="19">
        <v>22</v>
      </c>
      <c r="Z29" s="44">
        <f t="shared" si="21"/>
        <v>193</v>
      </c>
      <c r="AA29" s="15">
        <f t="shared" si="22"/>
        <v>50</v>
      </c>
      <c r="AB29" s="19">
        <v>182</v>
      </c>
      <c r="AC29" s="19">
        <v>47</v>
      </c>
      <c r="AD29" s="19">
        <v>11</v>
      </c>
      <c r="AE29" s="19">
        <v>3</v>
      </c>
      <c r="AF29" s="55" t="s">
        <v>43</v>
      </c>
    </row>
    <row r="30" spans="1:32" x14ac:dyDescent="0.3">
      <c r="A30" s="26" t="s">
        <v>13</v>
      </c>
      <c r="B30" s="188">
        <f t="shared" si="23"/>
        <v>31675</v>
      </c>
      <c r="C30" s="189">
        <f t="shared" si="24"/>
        <v>5437</v>
      </c>
      <c r="D30" s="189">
        <f t="shared" si="25"/>
        <v>25222</v>
      </c>
      <c r="E30" s="189">
        <f t="shared" si="26"/>
        <v>4452</v>
      </c>
      <c r="F30" s="189">
        <f t="shared" si="27"/>
        <v>6453</v>
      </c>
      <c r="G30" s="190">
        <f t="shared" si="28"/>
        <v>985</v>
      </c>
      <c r="H30" s="61">
        <f t="shared" si="15"/>
        <v>14468</v>
      </c>
      <c r="I30" s="15">
        <f t="shared" si="16"/>
        <v>1323</v>
      </c>
      <c r="J30" s="15">
        <v>9188</v>
      </c>
      <c r="K30" s="14">
        <v>718</v>
      </c>
      <c r="L30" s="19">
        <v>5280</v>
      </c>
      <c r="M30" s="19">
        <v>605</v>
      </c>
      <c r="N30" s="44">
        <f t="shared" si="17"/>
        <v>11617</v>
      </c>
      <c r="O30" s="15">
        <f t="shared" si="18"/>
        <v>2006</v>
      </c>
      <c r="P30" s="19">
        <v>10501</v>
      </c>
      <c r="Q30" s="19">
        <v>1650</v>
      </c>
      <c r="R30" s="19">
        <v>1116</v>
      </c>
      <c r="S30" s="19">
        <v>356</v>
      </c>
      <c r="T30" s="44">
        <f t="shared" si="19"/>
        <v>5545</v>
      </c>
      <c r="U30" s="15">
        <f t="shared" si="20"/>
        <v>2100</v>
      </c>
      <c r="V30" s="19">
        <v>5493</v>
      </c>
      <c r="W30" s="19">
        <v>2077</v>
      </c>
      <c r="X30" s="19">
        <v>52</v>
      </c>
      <c r="Y30" s="19">
        <v>23</v>
      </c>
      <c r="Z30" s="44">
        <f t="shared" si="21"/>
        <v>45</v>
      </c>
      <c r="AA30" s="15">
        <f t="shared" si="22"/>
        <v>8</v>
      </c>
      <c r="AB30" s="19">
        <v>40</v>
      </c>
      <c r="AC30" s="19">
        <v>7</v>
      </c>
      <c r="AD30" s="19">
        <v>5</v>
      </c>
      <c r="AE30" s="19">
        <v>1</v>
      </c>
      <c r="AF30" s="55" t="s">
        <v>43</v>
      </c>
    </row>
    <row r="31" spans="1:32" s="3" customFormat="1" ht="17.25" thickBot="1" x14ac:dyDescent="0.35">
      <c r="A31" s="410" t="s">
        <v>14</v>
      </c>
      <c r="B31" s="414">
        <f t="shared" si="23"/>
        <v>33340</v>
      </c>
      <c r="C31" s="426">
        <f t="shared" si="24"/>
        <v>5867</v>
      </c>
      <c r="D31" s="426">
        <f t="shared" si="25"/>
        <v>26226</v>
      </c>
      <c r="E31" s="426">
        <f t="shared" si="26"/>
        <v>4809</v>
      </c>
      <c r="F31" s="426">
        <f t="shared" si="27"/>
        <v>7114</v>
      </c>
      <c r="G31" s="427">
        <f t="shared" si="28"/>
        <v>1058</v>
      </c>
      <c r="H31" s="417">
        <f t="shared" si="15"/>
        <v>16155</v>
      </c>
      <c r="I31" s="231">
        <f t="shared" si="16"/>
        <v>1474</v>
      </c>
      <c r="J31" s="231">
        <v>10238</v>
      </c>
      <c r="K31" s="428">
        <v>796</v>
      </c>
      <c r="L31" s="429">
        <v>5917</v>
      </c>
      <c r="M31" s="429">
        <v>678</v>
      </c>
      <c r="N31" s="418">
        <f t="shared" si="17"/>
        <v>11328</v>
      </c>
      <c r="O31" s="231">
        <f t="shared" si="18"/>
        <v>2033</v>
      </c>
      <c r="P31" s="429">
        <v>10180</v>
      </c>
      <c r="Q31" s="429">
        <v>1672</v>
      </c>
      <c r="R31" s="429">
        <v>1148</v>
      </c>
      <c r="S31" s="429">
        <v>361</v>
      </c>
      <c r="T31" s="418">
        <f t="shared" si="19"/>
        <v>5808</v>
      </c>
      <c r="U31" s="231">
        <f t="shared" si="20"/>
        <v>2340</v>
      </c>
      <c r="V31" s="429">
        <v>5761</v>
      </c>
      <c r="W31" s="429">
        <v>2321</v>
      </c>
      <c r="X31" s="429">
        <v>47</v>
      </c>
      <c r="Y31" s="429">
        <v>19</v>
      </c>
      <c r="Z31" s="418">
        <f t="shared" si="21"/>
        <v>49</v>
      </c>
      <c r="AA31" s="231">
        <f t="shared" si="22"/>
        <v>20</v>
      </c>
      <c r="AB31" s="429">
        <v>47</v>
      </c>
      <c r="AC31" s="429">
        <v>20</v>
      </c>
      <c r="AD31" s="429">
        <v>2</v>
      </c>
      <c r="AE31" s="429">
        <v>0</v>
      </c>
      <c r="AF31" s="419" t="s">
        <v>43</v>
      </c>
    </row>
    <row r="32" spans="1:32" s="3" customFormat="1" x14ac:dyDescent="0.3">
      <c r="A32" s="24" t="s">
        <v>15</v>
      </c>
      <c r="B32" s="202">
        <f t="shared" si="23"/>
        <v>35175</v>
      </c>
      <c r="C32" s="422">
        <f t="shared" si="24"/>
        <v>6506</v>
      </c>
      <c r="D32" s="422">
        <f t="shared" si="25"/>
        <v>27496</v>
      </c>
      <c r="E32" s="422">
        <f t="shared" si="26"/>
        <v>5356</v>
      </c>
      <c r="F32" s="422">
        <f t="shared" si="27"/>
        <v>7679</v>
      </c>
      <c r="G32" s="423">
        <f t="shared" si="28"/>
        <v>1150</v>
      </c>
      <c r="H32" s="65">
        <f t="shared" si="15"/>
        <v>18143</v>
      </c>
      <c r="I32" s="69">
        <f t="shared" si="16"/>
        <v>1712</v>
      </c>
      <c r="J32" s="69">
        <v>11689</v>
      </c>
      <c r="K32" s="424">
        <v>975</v>
      </c>
      <c r="L32" s="425">
        <v>6454</v>
      </c>
      <c r="M32" s="425">
        <v>737</v>
      </c>
      <c r="N32" s="49">
        <f t="shared" si="17"/>
        <v>10722</v>
      </c>
      <c r="O32" s="69">
        <f t="shared" si="18"/>
        <v>2090</v>
      </c>
      <c r="P32" s="425">
        <v>9548</v>
      </c>
      <c r="Q32" s="425">
        <v>1696</v>
      </c>
      <c r="R32" s="425">
        <v>1174</v>
      </c>
      <c r="S32" s="425">
        <v>394</v>
      </c>
      <c r="T32" s="49">
        <f t="shared" si="19"/>
        <v>6252</v>
      </c>
      <c r="U32" s="69">
        <f t="shared" si="20"/>
        <v>2674</v>
      </c>
      <c r="V32" s="425">
        <v>6204</v>
      </c>
      <c r="W32" s="425">
        <v>2655</v>
      </c>
      <c r="X32" s="425">
        <v>48</v>
      </c>
      <c r="Y32" s="425">
        <v>19</v>
      </c>
      <c r="Z32" s="49">
        <f t="shared" si="21"/>
        <v>58</v>
      </c>
      <c r="AA32" s="69">
        <f t="shared" si="22"/>
        <v>30</v>
      </c>
      <c r="AB32" s="425">
        <v>55</v>
      </c>
      <c r="AC32" s="425">
        <v>30</v>
      </c>
      <c r="AD32" s="425">
        <v>3</v>
      </c>
      <c r="AE32" s="425">
        <v>0</v>
      </c>
      <c r="AF32" s="59" t="s">
        <v>43</v>
      </c>
    </row>
    <row r="33" spans="1:32" s="3" customFormat="1" x14ac:dyDescent="0.3">
      <c r="A33" s="67" t="s">
        <v>16</v>
      </c>
      <c r="B33" s="188">
        <f t="shared" si="23"/>
        <v>37287</v>
      </c>
      <c r="C33" s="197">
        <f t="shared" si="24"/>
        <v>7052</v>
      </c>
      <c r="D33" s="197">
        <f t="shared" si="25"/>
        <v>28578</v>
      </c>
      <c r="E33" s="197">
        <f t="shared" si="26"/>
        <v>5809</v>
      </c>
      <c r="F33" s="197">
        <f t="shared" si="27"/>
        <v>8709</v>
      </c>
      <c r="G33" s="198">
        <f t="shared" si="28"/>
        <v>1243</v>
      </c>
      <c r="H33" s="61">
        <f t="shared" si="15"/>
        <v>20132</v>
      </c>
      <c r="I33" s="17">
        <f t="shared" si="16"/>
        <v>1968</v>
      </c>
      <c r="J33" s="17">
        <v>12713</v>
      </c>
      <c r="K33" s="16">
        <v>1133</v>
      </c>
      <c r="L33" s="9">
        <v>7419</v>
      </c>
      <c r="M33" s="9">
        <v>835</v>
      </c>
      <c r="N33" s="44">
        <f t="shared" si="17"/>
        <v>10386</v>
      </c>
      <c r="O33" s="17">
        <f t="shared" si="18"/>
        <v>2073</v>
      </c>
      <c r="P33" s="9">
        <v>9139</v>
      </c>
      <c r="Q33" s="9">
        <v>1682</v>
      </c>
      <c r="R33" s="9">
        <v>1247</v>
      </c>
      <c r="S33" s="9">
        <v>391</v>
      </c>
      <c r="T33" s="44">
        <f t="shared" si="19"/>
        <v>6727</v>
      </c>
      <c r="U33" s="17">
        <f t="shared" si="20"/>
        <v>2997</v>
      </c>
      <c r="V33" s="9">
        <v>6687</v>
      </c>
      <c r="W33" s="9">
        <v>2980</v>
      </c>
      <c r="X33" s="9">
        <v>40</v>
      </c>
      <c r="Y33" s="9">
        <v>17</v>
      </c>
      <c r="Z33" s="44">
        <f t="shared" si="21"/>
        <v>42</v>
      </c>
      <c r="AA33" s="17">
        <f t="shared" si="22"/>
        <v>14</v>
      </c>
      <c r="AB33" s="9">
        <v>39</v>
      </c>
      <c r="AC33" s="9">
        <v>14</v>
      </c>
      <c r="AD33" s="9">
        <v>3</v>
      </c>
      <c r="AE33" s="9">
        <v>0</v>
      </c>
      <c r="AF33" s="55" t="s">
        <v>43</v>
      </c>
    </row>
    <row r="34" spans="1:32" x14ac:dyDescent="0.3">
      <c r="A34" s="26" t="s">
        <v>17</v>
      </c>
      <c r="B34" s="188">
        <f t="shared" si="23"/>
        <v>39511</v>
      </c>
      <c r="C34" s="189">
        <f t="shared" si="24"/>
        <v>7707</v>
      </c>
      <c r="D34" s="189">
        <f t="shared" si="25"/>
        <v>29830</v>
      </c>
      <c r="E34" s="189">
        <f t="shared" si="26"/>
        <v>6335</v>
      </c>
      <c r="F34" s="189">
        <f t="shared" si="27"/>
        <v>9681</v>
      </c>
      <c r="G34" s="190">
        <f t="shared" si="28"/>
        <v>1372</v>
      </c>
      <c r="H34" s="61">
        <f t="shared" si="15"/>
        <v>22510</v>
      </c>
      <c r="I34" s="15">
        <f t="shared" si="16"/>
        <v>2322</v>
      </c>
      <c r="J34" s="15">
        <v>14151</v>
      </c>
      <c r="K34" s="14">
        <v>1384</v>
      </c>
      <c r="L34" s="19">
        <v>8359</v>
      </c>
      <c r="M34" s="19">
        <v>938</v>
      </c>
      <c r="N34" s="44">
        <f t="shared" si="17"/>
        <v>9824</v>
      </c>
      <c r="O34" s="15">
        <f t="shared" si="18"/>
        <v>2052</v>
      </c>
      <c r="P34" s="19">
        <v>8548</v>
      </c>
      <c r="Q34" s="19">
        <v>1632</v>
      </c>
      <c r="R34" s="19">
        <v>1276</v>
      </c>
      <c r="S34" s="19">
        <v>420</v>
      </c>
      <c r="T34" s="44">
        <f t="shared" si="19"/>
        <v>7130</v>
      </c>
      <c r="U34" s="15">
        <f t="shared" si="20"/>
        <v>3321</v>
      </c>
      <c r="V34" s="19">
        <v>7084</v>
      </c>
      <c r="W34" s="19">
        <v>3307</v>
      </c>
      <c r="X34" s="19">
        <v>46</v>
      </c>
      <c r="Y34" s="19">
        <v>14</v>
      </c>
      <c r="Z34" s="44">
        <f t="shared" si="21"/>
        <v>47</v>
      </c>
      <c r="AA34" s="15">
        <f t="shared" si="22"/>
        <v>12</v>
      </c>
      <c r="AB34" s="19">
        <v>47</v>
      </c>
      <c r="AC34" s="19">
        <v>12</v>
      </c>
      <c r="AD34" s="19">
        <v>0</v>
      </c>
      <c r="AE34" s="19">
        <v>0</v>
      </c>
      <c r="AF34" s="55" t="s">
        <v>43</v>
      </c>
    </row>
    <row r="35" spans="1:32" x14ac:dyDescent="0.3">
      <c r="A35" s="26" t="s">
        <v>18</v>
      </c>
      <c r="B35" s="188">
        <f t="shared" si="23"/>
        <v>41576</v>
      </c>
      <c r="C35" s="189">
        <f t="shared" si="24"/>
        <v>8381</v>
      </c>
      <c r="D35" s="189">
        <f t="shared" si="25"/>
        <v>31006</v>
      </c>
      <c r="E35" s="189">
        <f t="shared" si="26"/>
        <v>6954</v>
      </c>
      <c r="F35" s="189">
        <f t="shared" si="27"/>
        <v>10570</v>
      </c>
      <c r="G35" s="190">
        <f t="shared" si="28"/>
        <v>1427</v>
      </c>
      <c r="H35" s="61">
        <f t="shared" si="15"/>
        <v>24330</v>
      </c>
      <c r="I35" s="15">
        <f t="shared" si="16"/>
        <v>2505</v>
      </c>
      <c r="J35" s="15">
        <v>15017</v>
      </c>
      <c r="K35" s="14">
        <v>1482</v>
      </c>
      <c r="L35" s="19">
        <v>9313</v>
      </c>
      <c r="M35" s="19">
        <v>1023</v>
      </c>
      <c r="N35" s="44">
        <f t="shared" si="17"/>
        <v>10045</v>
      </c>
      <c r="O35" s="15">
        <f t="shared" si="18"/>
        <v>2250</v>
      </c>
      <c r="P35" s="19">
        <v>8822</v>
      </c>
      <c r="Q35" s="19">
        <v>1857</v>
      </c>
      <c r="R35" s="19">
        <v>1223</v>
      </c>
      <c r="S35" s="19">
        <v>393</v>
      </c>
      <c r="T35" s="44">
        <f t="shared" si="19"/>
        <v>7164</v>
      </c>
      <c r="U35" s="15">
        <f t="shared" si="20"/>
        <v>3611</v>
      </c>
      <c r="V35" s="19">
        <v>7130</v>
      </c>
      <c r="W35" s="19">
        <v>3600</v>
      </c>
      <c r="X35" s="19">
        <v>34</v>
      </c>
      <c r="Y35" s="19">
        <v>11</v>
      </c>
      <c r="Z35" s="44">
        <f t="shared" si="21"/>
        <v>37</v>
      </c>
      <c r="AA35" s="15">
        <f t="shared" si="22"/>
        <v>15</v>
      </c>
      <c r="AB35" s="19">
        <v>37</v>
      </c>
      <c r="AC35" s="19">
        <v>15</v>
      </c>
      <c r="AD35" s="19">
        <v>0</v>
      </c>
      <c r="AE35" s="19">
        <v>0</v>
      </c>
      <c r="AF35" s="55" t="s">
        <v>43</v>
      </c>
    </row>
    <row r="36" spans="1:32" x14ac:dyDescent="0.3">
      <c r="A36" s="26" t="s">
        <v>19</v>
      </c>
      <c r="B36" s="188">
        <f t="shared" ref="B36:B54" si="29">SUM(H36,N36,T36,Z36)</f>
        <v>45087</v>
      </c>
      <c r="C36" s="189">
        <f t="shared" ref="C36:C54" si="30">SUM(I36,O36,U36,AA36)</f>
        <v>9602</v>
      </c>
      <c r="D36" s="189">
        <f t="shared" ref="D36:D54" si="31">SUM(J36,P36,V36,AB36)</f>
        <v>33295</v>
      </c>
      <c r="E36" s="189">
        <f t="shared" ref="E36:E54" si="32">SUM(K36,Q36,W36,AC36)</f>
        <v>7961</v>
      </c>
      <c r="F36" s="189">
        <f t="shared" ref="F36:F54" si="33">SUM(L36,R36,X36,AD36)</f>
        <v>11792</v>
      </c>
      <c r="G36" s="190">
        <f t="shared" ref="G36:G54" si="34">SUM(M36,S36,Y36,AE36)</f>
        <v>1641</v>
      </c>
      <c r="H36" s="61">
        <f t="shared" si="15"/>
        <v>26771</v>
      </c>
      <c r="I36" s="15">
        <f t="shared" si="16"/>
        <v>2780</v>
      </c>
      <c r="J36" s="15">
        <v>16357</v>
      </c>
      <c r="K36" s="14">
        <v>1609</v>
      </c>
      <c r="L36" s="19">
        <v>10414</v>
      </c>
      <c r="M36" s="19">
        <v>1171</v>
      </c>
      <c r="N36" s="44">
        <f t="shared" si="17"/>
        <v>10057</v>
      </c>
      <c r="O36" s="15">
        <f t="shared" si="18"/>
        <v>2462</v>
      </c>
      <c r="P36" s="19">
        <v>8725</v>
      </c>
      <c r="Q36" s="19">
        <v>2009</v>
      </c>
      <c r="R36" s="19">
        <v>1332</v>
      </c>
      <c r="S36" s="19">
        <v>453</v>
      </c>
      <c r="T36" s="44">
        <f t="shared" si="19"/>
        <v>8207</v>
      </c>
      <c r="U36" s="15">
        <f t="shared" si="20"/>
        <v>4335</v>
      </c>
      <c r="V36" s="19">
        <v>8168</v>
      </c>
      <c r="W36" s="19">
        <v>4319</v>
      </c>
      <c r="X36" s="19">
        <v>39</v>
      </c>
      <c r="Y36" s="19">
        <v>16</v>
      </c>
      <c r="Z36" s="44">
        <f t="shared" si="21"/>
        <v>52</v>
      </c>
      <c r="AA36" s="15">
        <f t="shared" si="22"/>
        <v>25</v>
      </c>
      <c r="AB36" s="19">
        <v>45</v>
      </c>
      <c r="AC36" s="19">
        <v>24</v>
      </c>
      <c r="AD36" s="19">
        <v>7</v>
      </c>
      <c r="AE36" s="19">
        <v>1</v>
      </c>
      <c r="AF36" s="55" t="s">
        <v>43</v>
      </c>
    </row>
    <row r="37" spans="1:32" x14ac:dyDescent="0.3">
      <c r="A37" s="26" t="s">
        <v>20</v>
      </c>
      <c r="B37" s="188">
        <f t="shared" si="29"/>
        <v>48582</v>
      </c>
      <c r="C37" s="189">
        <f t="shared" si="30"/>
        <v>10658</v>
      </c>
      <c r="D37" s="189">
        <f t="shared" si="31"/>
        <v>35641</v>
      </c>
      <c r="E37" s="189">
        <f t="shared" si="32"/>
        <v>8832</v>
      </c>
      <c r="F37" s="189">
        <f t="shared" si="33"/>
        <v>12941</v>
      </c>
      <c r="G37" s="190">
        <f t="shared" si="34"/>
        <v>1826</v>
      </c>
      <c r="H37" s="61">
        <f t="shared" si="15"/>
        <v>28829</v>
      </c>
      <c r="I37" s="15">
        <f t="shared" si="16"/>
        <v>3114</v>
      </c>
      <c r="J37" s="15">
        <v>17375</v>
      </c>
      <c r="K37" s="14">
        <v>1804</v>
      </c>
      <c r="L37" s="19">
        <v>11454</v>
      </c>
      <c r="M37" s="19">
        <v>1310</v>
      </c>
      <c r="N37" s="44">
        <f t="shared" si="17"/>
        <v>10192</v>
      </c>
      <c r="O37" s="15">
        <f t="shared" si="18"/>
        <v>2576</v>
      </c>
      <c r="P37" s="19">
        <v>8779</v>
      </c>
      <c r="Q37" s="19">
        <v>2086</v>
      </c>
      <c r="R37" s="19">
        <v>1413</v>
      </c>
      <c r="S37" s="19">
        <v>490</v>
      </c>
      <c r="T37" s="44">
        <f t="shared" si="19"/>
        <v>9478</v>
      </c>
      <c r="U37" s="15">
        <f t="shared" si="20"/>
        <v>4940</v>
      </c>
      <c r="V37" s="19">
        <v>9404</v>
      </c>
      <c r="W37" s="19">
        <v>4914</v>
      </c>
      <c r="X37" s="19">
        <v>74</v>
      </c>
      <c r="Y37" s="19">
        <v>26</v>
      </c>
      <c r="Z37" s="44">
        <f t="shared" si="21"/>
        <v>83</v>
      </c>
      <c r="AA37" s="15">
        <f t="shared" si="22"/>
        <v>28</v>
      </c>
      <c r="AB37" s="19">
        <v>83</v>
      </c>
      <c r="AC37" s="19">
        <v>28</v>
      </c>
      <c r="AD37" s="19">
        <v>0</v>
      </c>
      <c r="AE37" s="19">
        <v>0</v>
      </c>
      <c r="AF37" s="55" t="s">
        <v>43</v>
      </c>
    </row>
    <row r="38" spans="1:32" ht="17.25" thickBot="1" x14ac:dyDescent="0.35">
      <c r="A38" s="72" t="s">
        <v>21</v>
      </c>
      <c r="B38" s="199">
        <f t="shared" si="29"/>
        <v>53300</v>
      </c>
      <c r="C38" s="200">
        <f t="shared" si="30"/>
        <v>12120</v>
      </c>
      <c r="D38" s="200">
        <f t="shared" si="31"/>
        <v>39088</v>
      </c>
      <c r="E38" s="200">
        <f t="shared" si="32"/>
        <v>10076</v>
      </c>
      <c r="F38" s="200">
        <f t="shared" si="33"/>
        <v>14212</v>
      </c>
      <c r="G38" s="201">
        <f t="shared" si="34"/>
        <v>2044</v>
      </c>
      <c r="H38" s="64">
        <f t="shared" si="15"/>
        <v>31272</v>
      </c>
      <c r="I38" s="73">
        <f t="shared" si="16"/>
        <v>3435</v>
      </c>
      <c r="J38" s="73">
        <v>18867</v>
      </c>
      <c r="K38" s="74">
        <v>1994</v>
      </c>
      <c r="L38" s="75">
        <v>12405</v>
      </c>
      <c r="M38" s="75">
        <v>1441</v>
      </c>
      <c r="N38" s="54">
        <f t="shared" si="17"/>
        <v>10598</v>
      </c>
      <c r="O38" s="73">
        <f t="shared" si="18"/>
        <v>2807</v>
      </c>
      <c r="P38" s="75">
        <v>8957</v>
      </c>
      <c r="Q38" s="75">
        <v>2265</v>
      </c>
      <c r="R38" s="75">
        <v>1641</v>
      </c>
      <c r="S38" s="75">
        <v>542</v>
      </c>
      <c r="T38" s="54">
        <f t="shared" si="19"/>
        <v>11316</v>
      </c>
      <c r="U38" s="73">
        <f t="shared" si="20"/>
        <v>5814</v>
      </c>
      <c r="V38" s="75">
        <v>11160</v>
      </c>
      <c r="W38" s="75">
        <v>5758</v>
      </c>
      <c r="X38" s="75">
        <v>156</v>
      </c>
      <c r="Y38" s="75">
        <v>56</v>
      </c>
      <c r="Z38" s="54">
        <f t="shared" si="21"/>
        <v>114</v>
      </c>
      <c r="AA38" s="73">
        <f t="shared" si="22"/>
        <v>64</v>
      </c>
      <c r="AB38" s="75">
        <v>104</v>
      </c>
      <c r="AC38" s="75">
        <v>59</v>
      </c>
      <c r="AD38" s="75">
        <v>10</v>
      </c>
      <c r="AE38" s="75">
        <v>5</v>
      </c>
      <c r="AF38" s="58" t="s">
        <v>43</v>
      </c>
    </row>
    <row r="39" spans="1:32" x14ac:dyDescent="0.3">
      <c r="A39" s="66" t="s">
        <v>22</v>
      </c>
      <c r="B39" s="202">
        <f t="shared" si="29"/>
        <v>40345</v>
      </c>
      <c r="C39" s="203">
        <f t="shared" si="30"/>
        <v>5291</v>
      </c>
      <c r="D39" s="203">
        <f t="shared" si="31"/>
        <v>26243</v>
      </c>
      <c r="E39" s="203">
        <f t="shared" si="32"/>
        <v>3216</v>
      </c>
      <c r="F39" s="203">
        <f t="shared" si="33"/>
        <v>14102</v>
      </c>
      <c r="G39" s="204">
        <f t="shared" si="34"/>
        <v>2075</v>
      </c>
      <c r="H39" s="65">
        <f t="shared" si="15"/>
        <v>32930</v>
      </c>
      <c r="I39" s="69">
        <f t="shared" si="16"/>
        <v>3717</v>
      </c>
      <c r="J39" s="70">
        <v>20594</v>
      </c>
      <c r="K39" s="70">
        <v>2231</v>
      </c>
      <c r="L39" s="70">
        <v>12336</v>
      </c>
      <c r="M39" s="70">
        <v>1486</v>
      </c>
      <c r="N39" s="49">
        <f t="shared" si="17"/>
        <v>6548</v>
      </c>
      <c r="O39" s="69">
        <f t="shared" si="18"/>
        <v>1429</v>
      </c>
      <c r="P39" s="70">
        <v>5009</v>
      </c>
      <c r="Q39" s="70">
        <v>906</v>
      </c>
      <c r="R39" s="70">
        <v>1539</v>
      </c>
      <c r="S39" s="70">
        <v>523</v>
      </c>
      <c r="T39" s="49">
        <f t="shared" si="19"/>
        <v>832</v>
      </c>
      <c r="U39" s="69">
        <f t="shared" si="20"/>
        <v>133</v>
      </c>
      <c r="V39" s="70">
        <v>611</v>
      </c>
      <c r="W39" s="70">
        <v>69</v>
      </c>
      <c r="X39" s="70">
        <v>221</v>
      </c>
      <c r="Y39" s="70">
        <v>64</v>
      </c>
      <c r="Z39" s="49">
        <f t="shared" si="21"/>
        <v>35</v>
      </c>
      <c r="AA39" s="69">
        <f t="shared" si="22"/>
        <v>12</v>
      </c>
      <c r="AB39" s="70">
        <v>29</v>
      </c>
      <c r="AC39" s="70">
        <v>10</v>
      </c>
      <c r="AD39" s="70">
        <v>6</v>
      </c>
      <c r="AE39" s="70">
        <v>2</v>
      </c>
      <c r="AF39" s="59" t="s">
        <v>44</v>
      </c>
    </row>
    <row r="40" spans="1:32" x14ac:dyDescent="0.3">
      <c r="A40" s="26" t="s">
        <v>23</v>
      </c>
      <c r="B40" s="188">
        <f t="shared" si="29"/>
        <v>41226</v>
      </c>
      <c r="C40" s="189">
        <f t="shared" si="30"/>
        <v>5494</v>
      </c>
      <c r="D40" s="189">
        <f t="shared" si="31"/>
        <v>26486</v>
      </c>
      <c r="E40" s="189">
        <f t="shared" si="32"/>
        <v>3355</v>
      </c>
      <c r="F40" s="189">
        <f t="shared" si="33"/>
        <v>14740</v>
      </c>
      <c r="G40" s="190">
        <f t="shared" si="34"/>
        <v>2139</v>
      </c>
      <c r="H40" s="61">
        <f t="shared" si="15"/>
        <v>33803</v>
      </c>
      <c r="I40" s="17">
        <f t="shared" si="16"/>
        <v>3879</v>
      </c>
      <c r="J40" s="5">
        <v>20768</v>
      </c>
      <c r="K40" s="5">
        <v>2320</v>
      </c>
      <c r="L40" s="5">
        <v>13035</v>
      </c>
      <c r="M40" s="5">
        <v>1559</v>
      </c>
      <c r="N40" s="44">
        <f t="shared" si="17"/>
        <v>6504</v>
      </c>
      <c r="O40" s="17">
        <f t="shared" si="18"/>
        <v>1443</v>
      </c>
      <c r="P40" s="5">
        <v>5030</v>
      </c>
      <c r="Q40" s="5">
        <v>931</v>
      </c>
      <c r="R40" s="5">
        <v>1474</v>
      </c>
      <c r="S40" s="5">
        <v>512</v>
      </c>
      <c r="T40" s="44">
        <f t="shared" si="19"/>
        <v>872</v>
      </c>
      <c r="U40" s="17">
        <f t="shared" si="20"/>
        <v>156</v>
      </c>
      <c r="V40" s="5">
        <v>647</v>
      </c>
      <c r="W40" s="5">
        <v>90</v>
      </c>
      <c r="X40" s="5">
        <v>225</v>
      </c>
      <c r="Y40" s="5">
        <v>66</v>
      </c>
      <c r="Z40" s="44">
        <f t="shared" si="21"/>
        <v>47</v>
      </c>
      <c r="AA40" s="17">
        <f t="shared" si="22"/>
        <v>16</v>
      </c>
      <c r="AB40" s="5">
        <v>41</v>
      </c>
      <c r="AC40" s="5">
        <v>14</v>
      </c>
      <c r="AD40" s="5">
        <v>6</v>
      </c>
      <c r="AE40" s="5">
        <v>2</v>
      </c>
      <c r="AF40" s="55" t="s">
        <v>44</v>
      </c>
    </row>
    <row r="41" spans="1:32" ht="17.25" thickBot="1" x14ac:dyDescent="0.35">
      <c r="A41" s="91" t="s">
        <v>24</v>
      </c>
      <c r="B41" s="414">
        <f t="shared" si="29"/>
        <v>41951</v>
      </c>
      <c r="C41" s="415">
        <f t="shared" si="30"/>
        <v>5761</v>
      </c>
      <c r="D41" s="415">
        <f t="shared" si="31"/>
        <v>26801</v>
      </c>
      <c r="E41" s="415">
        <f t="shared" si="32"/>
        <v>3520</v>
      </c>
      <c r="F41" s="415">
        <f t="shared" si="33"/>
        <v>15150</v>
      </c>
      <c r="G41" s="416">
        <f t="shared" si="34"/>
        <v>2241</v>
      </c>
      <c r="H41" s="417">
        <f t="shared" si="15"/>
        <v>34674</v>
      </c>
      <c r="I41" s="231">
        <f>K41+M41</f>
        <v>4098</v>
      </c>
      <c r="J41" s="430">
        <v>21294</v>
      </c>
      <c r="K41" s="430">
        <v>2468</v>
      </c>
      <c r="L41" s="430">
        <v>13380</v>
      </c>
      <c r="M41" s="430">
        <v>1630</v>
      </c>
      <c r="N41" s="418">
        <f t="shared" si="17"/>
        <v>6394</v>
      </c>
      <c r="O41" s="231">
        <f t="shared" si="18"/>
        <v>1502</v>
      </c>
      <c r="P41" s="430">
        <v>4864</v>
      </c>
      <c r="Q41" s="430">
        <v>967</v>
      </c>
      <c r="R41" s="430">
        <v>1530</v>
      </c>
      <c r="S41" s="430">
        <v>535</v>
      </c>
      <c r="T41" s="418">
        <f t="shared" si="19"/>
        <v>863</v>
      </c>
      <c r="U41" s="231">
        <f t="shared" si="20"/>
        <v>155</v>
      </c>
      <c r="V41" s="430">
        <v>627</v>
      </c>
      <c r="W41" s="430">
        <v>80</v>
      </c>
      <c r="X41" s="430">
        <v>236</v>
      </c>
      <c r="Y41" s="430">
        <v>75</v>
      </c>
      <c r="Z41" s="418">
        <f t="shared" si="21"/>
        <v>20</v>
      </c>
      <c r="AA41" s="231">
        <f t="shared" si="22"/>
        <v>6</v>
      </c>
      <c r="AB41" s="430">
        <v>16</v>
      </c>
      <c r="AC41" s="430">
        <v>5</v>
      </c>
      <c r="AD41" s="430">
        <v>4</v>
      </c>
      <c r="AE41" s="430">
        <v>1</v>
      </c>
      <c r="AF41" s="419" t="s">
        <v>44</v>
      </c>
    </row>
    <row r="42" spans="1:32" x14ac:dyDescent="0.3">
      <c r="A42" s="66" t="s">
        <v>25</v>
      </c>
      <c r="B42" s="202">
        <f t="shared" si="29"/>
        <v>43309</v>
      </c>
      <c r="C42" s="203">
        <f t="shared" si="30"/>
        <v>6111</v>
      </c>
      <c r="D42" s="203">
        <f t="shared" si="31"/>
        <v>27583</v>
      </c>
      <c r="E42" s="203">
        <f t="shared" si="32"/>
        <v>3748</v>
      </c>
      <c r="F42" s="203">
        <f t="shared" si="33"/>
        <v>15726</v>
      </c>
      <c r="G42" s="204">
        <f t="shared" si="34"/>
        <v>2363</v>
      </c>
      <c r="H42" s="65">
        <f t="shared" si="15"/>
        <v>35937</v>
      </c>
      <c r="I42" s="69">
        <f t="shared" si="16"/>
        <v>4391</v>
      </c>
      <c r="J42" s="70">
        <v>22123</v>
      </c>
      <c r="K42" s="70">
        <v>2674</v>
      </c>
      <c r="L42" s="70">
        <v>13814</v>
      </c>
      <c r="M42" s="70">
        <v>1717</v>
      </c>
      <c r="N42" s="49">
        <f t="shared" si="17"/>
        <v>6407</v>
      </c>
      <c r="O42" s="69">
        <f t="shared" si="18"/>
        <v>1552</v>
      </c>
      <c r="P42" s="70">
        <v>4818</v>
      </c>
      <c r="Q42" s="70">
        <v>990</v>
      </c>
      <c r="R42" s="70">
        <v>1589</v>
      </c>
      <c r="S42" s="70">
        <v>562</v>
      </c>
      <c r="T42" s="49">
        <f t="shared" si="19"/>
        <v>921</v>
      </c>
      <c r="U42" s="69">
        <f t="shared" si="20"/>
        <v>157</v>
      </c>
      <c r="V42" s="70">
        <v>608</v>
      </c>
      <c r="W42" s="70">
        <v>75</v>
      </c>
      <c r="X42" s="70">
        <v>313</v>
      </c>
      <c r="Y42" s="70">
        <v>82</v>
      </c>
      <c r="Z42" s="49">
        <f t="shared" si="21"/>
        <v>44</v>
      </c>
      <c r="AA42" s="69">
        <f t="shared" si="22"/>
        <v>11</v>
      </c>
      <c r="AB42" s="70">
        <v>34</v>
      </c>
      <c r="AC42" s="70">
        <v>9</v>
      </c>
      <c r="AD42" s="70">
        <v>10</v>
      </c>
      <c r="AE42" s="70">
        <v>2</v>
      </c>
      <c r="AF42" s="59" t="s">
        <v>44</v>
      </c>
    </row>
    <row r="43" spans="1:32" x14ac:dyDescent="0.3">
      <c r="A43" s="26" t="s">
        <v>26</v>
      </c>
      <c r="B43" s="188">
        <f t="shared" si="29"/>
        <v>44177</v>
      </c>
      <c r="C43" s="189">
        <f t="shared" si="30"/>
        <v>6420</v>
      </c>
      <c r="D43" s="189">
        <f t="shared" si="31"/>
        <v>27995</v>
      </c>
      <c r="E43" s="189">
        <f t="shared" si="32"/>
        <v>3950</v>
      </c>
      <c r="F43" s="189">
        <f t="shared" si="33"/>
        <v>16182</v>
      </c>
      <c r="G43" s="190">
        <f t="shared" si="34"/>
        <v>2470</v>
      </c>
      <c r="H43" s="61">
        <f t="shared" si="15"/>
        <v>36925</v>
      </c>
      <c r="I43" s="17">
        <f t="shared" si="16"/>
        <v>4687</v>
      </c>
      <c r="J43" s="5">
        <v>22578</v>
      </c>
      <c r="K43" s="5">
        <v>2860</v>
      </c>
      <c r="L43" s="5">
        <v>14347</v>
      </c>
      <c r="M43" s="5">
        <v>1827</v>
      </c>
      <c r="N43" s="44">
        <f t="shared" si="17"/>
        <v>6231</v>
      </c>
      <c r="O43" s="17">
        <f t="shared" si="18"/>
        <v>1536</v>
      </c>
      <c r="P43" s="5">
        <v>4712</v>
      </c>
      <c r="Q43" s="5">
        <v>981</v>
      </c>
      <c r="R43" s="5">
        <v>1519</v>
      </c>
      <c r="S43" s="5">
        <v>555</v>
      </c>
      <c r="T43" s="44">
        <f t="shared" si="19"/>
        <v>979</v>
      </c>
      <c r="U43" s="17">
        <f t="shared" si="20"/>
        <v>187</v>
      </c>
      <c r="V43" s="5">
        <v>667</v>
      </c>
      <c r="W43" s="5">
        <v>99</v>
      </c>
      <c r="X43" s="5">
        <v>312</v>
      </c>
      <c r="Y43" s="5">
        <v>88</v>
      </c>
      <c r="Z43" s="44">
        <f t="shared" si="21"/>
        <v>42</v>
      </c>
      <c r="AA43" s="17">
        <f t="shared" si="22"/>
        <v>10</v>
      </c>
      <c r="AB43" s="5">
        <v>38</v>
      </c>
      <c r="AC43" s="5">
        <v>10</v>
      </c>
      <c r="AD43" s="5">
        <v>4</v>
      </c>
      <c r="AE43" s="5">
        <v>0</v>
      </c>
      <c r="AF43" s="55" t="s">
        <v>44</v>
      </c>
    </row>
    <row r="44" spans="1:32" x14ac:dyDescent="0.3">
      <c r="A44" s="26" t="s">
        <v>27</v>
      </c>
      <c r="B44" s="188">
        <f t="shared" si="29"/>
        <v>45272</v>
      </c>
      <c r="C44" s="189">
        <f t="shared" si="30"/>
        <v>6731</v>
      </c>
      <c r="D44" s="189">
        <f t="shared" si="31"/>
        <v>28838</v>
      </c>
      <c r="E44" s="189">
        <f t="shared" si="32"/>
        <v>4214</v>
      </c>
      <c r="F44" s="189">
        <f t="shared" si="33"/>
        <v>16434</v>
      </c>
      <c r="G44" s="190">
        <f t="shared" si="34"/>
        <v>2517</v>
      </c>
      <c r="H44" s="61">
        <f t="shared" si="15"/>
        <v>37986</v>
      </c>
      <c r="I44" s="17">
        <f t="shared" si="16"/>
        <v>4962</v>
      </c>
      <c r="J44" s="5">
        <v>23365</v>
      </c>
      <c r="K44" s="5">
        <v>3057</v>
      </c>
      <c r="L44" s="5">
        <v>14621</v>
      </c>
      <c r="M44" s="5">
        <v>1905</v>
      </c>
      <c r="N44" s="44">
        <f t="shared" si="17"/>
        <v>6352</v>
      </c>
      <c r="O44" s="17">
        <f t="shared" si="18"/>
        <v>1598</v>
      </c>
      <c r="P44" s="5">
        <v>4820</v>
      </c>
      <c r="Q44" s="5">
        <v>1057</v>
      </c>
      <c r="R44" s="5">
        <v>1532</v>
      </c>
      <c r="S44" s="5">
        <v>541</v>
      </c>
      <c r="T44" s="44">
        <f t="shared" si="19"/>
        <v>862</v>
      </c>
      <c r="U44" s="17">
        <f t="shared" si="20"/>
        <v>155</v>
      </c>
      <c r="V44" s="5">
        <v>587</v>
      </c>
      <c r="W44" s="5">
        <v>84</v>
      </c>
      <c r="X44" s="5">
        <v>275</v>
      </c>
      <c r="Y44" s="5">
        <v>71</v>
      </c>
      <c r="Z44" s="44">
        <f t="shared" si="21"/>
        <v>72</v>
      </c>
      <c r="AA44" s="17">
        <f t="shared" si="22"/>
        <v>16</v>
      </c>
      <c r="AB44" s="5">
        <v>66</v>
      </c>
      <c r="AC44" s="5">
        <v>16</v>
      </c>
      <c r="AD44" s="5">
        <v>6</v>
      </c>
      <c r="AE44" s="5">
        <v>0</v>
      </c>
      <c r="AF44" s="55" t="s">
        <v>44</v>
      </c>
    </row>
    <row r="45" spans="1:32" x14ac:dyDescent="0.3">
      <c r="A45" s="26" t="s">
        <v>28</v>
      </c>
      <c r="B45" s="188">
        <f t="shared" si="29"/>
        <v>47005</v>
      </c>
      <c r="C45" s="189">
        <f t="shared" si="30"/>
        <v>7227</v>
      </c>
      <c r="D45" s="189">
        <f t="shared" si="31"/>
        <v>29792</v>
      </c>
      <c r="E45" s="189">
        <f t="shared" si="32"/>
        <v>4531</v>
      </c>
      <c r="F45" s="189">
        <f t="shared" si="33"/>
        <v>17213</v>
      </c>
      <c r="G45" s="190">
        <f t="shared" si="34"/>
        <v>2696</v>
      </c>
      <c r="H45" s="61">
        <f t="shared" si="15"/>
        <v>39542</v>
      </c>
      <c r="I45" s="17">
        <f t="shared" si="16"/>
        <v>5391</v>
      </c>
      <c r="J45" s="5">
        <v>24275</v>
      </c>
      <c r="K45" s="5">
        <v>3344</v>
      </c>
      <c r="L45" s="5">
        <v>15267</v>
      </c>
      <c r="M45" s="5">
        <v>2047</v>
      </c>
      <c r="N45" s="44">
        <f t="shared" si="17"/>
        <v>6470</v>
      </c>
      <c r="O45" s="17">
        <f t="shared" si="18"/>
        <v>1640</v>
      </c>
      <c r="P45" s="5">
        <v>4843</v>
      </c>
      <c r="Q45" s="5">
        <v>1071</v>
      </c>
      <c r="R45" s="5">
        <v>1627</v>
      </c>
      <c r="S45" s="5">
        <v>569</v>
      </c>
      <c r="T45" s="44">
        <f t="shared" si="19"/>
        <v>897</v>
      </c>
      <c r="U45" s="17">
        <f t="shared" si="20"/>
        <v>178</v>
      </c>
      <c r="V45" s="5">
        <v>580</v>
      </c>
      <c r="W45" s="5">
        <v>98</v>
      </c>
      <c r="X45" s="5">
        <v>317</v>
      </c>
      <c r="Y45" s="5">
        <v>80</v>
      </c>
      <c r="Z45" s="44">
        <f t="shared" si="21"/>
        <v>96</v>
      </c>
      <c r="AA45" s="17">
        <f t="shared" si="22"/>
        <v>18</v>
      </c>
      <c r="AB45" s="5">
        <v>94</v>
      </c>
      <c r="AC45" s="5">
        <v>18</v>
      </c>
      <c r="AD45" s="5">
        <v>2</v>
      </c>
      <c r="AE45" s="5">
        <v>0</v>
      </c>
      <c r="AF45" s="55" t="s">
        <v>44</v>
      </c>
    </row>
    <row r="46" spans="1:32" x14ac:dyDescent="0.3">
      <c r="A46" s="26" t="s">
        <v>29</v>
      </c>
      <c r="B46" s="188">
        <f t="shared" si="29"/>
        <v>49200</v>
      </c>
      <c r="C46" s="189">
        <f t="shared" si="30"/>
        <v>7973</v>
      </c>
      <c r="D46" s="189">
        <f t="shared" si="31"/>
        <v>31225</v>
      </c>
      <c r="E46" s="189">
        <f t="shared" si="32"/>
        <v>5026</v>
      </c>
      <c r="F46" s="189">
        <f t="shared" si="33"/>
        <v>17975</v>
      </c>
      <c r="G46" s="190">
        <f t="shared" si="34"/>
        <v>2947</v>
      </c>
      <c r="H46" s="61">
        <f t="shared" si="15"/>
        <v>41379</v>
      </c>
      <c r="I46" s="17">
        <f t="shared" si="16"/>
        <v>5977</v>
      </c>
      <c r="J46" s="115">
        <v>25636</v>
      </c>
      <c r="K46" s="115">
        <v>3781</v>
      </c>
      <c r="L46" s="115">
        <v>15743</v>
      </c>
      <c r="M46" s="115">
        <v>2196</v>
      </c>
      <c r="N46" s="44">
        <f t="shared" si="17"/>
        <v>6660</v>
      </c>
      <c r="O46" s="17">
        <f t="shared" si="18"/>
        <v>1767</v>
      </c>
      <c r="P46" s="115">
        <v>4869</v>
      </c>
      <c r="Q46" s="115">
        <v>1127</v>
      </c>
      <c r="R46" s="115">
        <v>1791</v>
      </c>
      <c r="S46" s="115">
        <v>640</v>
      </c>
      <c r="T46" s="44">
        <f t="shared" si="19"/>
        <v>932</v>
      </c>
      <c r="U46" s="17">
        <f t="shared" si="20"/>
        <v>183</v>
      </c>
      <c r="V46" s="115">
        <v>514</v>
      </c>
      <c r="W46" s="115">
        <v>80</v>
      </c>
      <c r="X46" s="115">
        <v>418</v>
      </c>
      <c r="Y46" s="115">
        <v>103</v>
      </c>
      <c r="Z46" s="44">
        <f t="shared" si="21"/>
        <v>229</v>
      </c>
      <c r="AA46" s="17">
        <f t="shared" si="22"/>
        <v>46</v>
      </c>
      <c r="AB46" s="115">
        <v>206</v>
      </c>
      <c r="AC46" s="115">
        <v>38</v>
      </c>
      <c r="AD46" s="115">
        <v>23</v>
      </c>
      <c r="AE46" s="115">
        <v>8</v>
      </c>
      <c r="AF46" s="116" t="s">
        <v>44</v>
      </c>
    </row>
    <row r="47" spans="1:32" x14ac:dyDescent="0.3">
      <c r="A47" s="26" t="s">
        <v>30</v>
      </c>
      <c r="B47" s="188">
        <f t="shared" si="29"/>
        <v>51859</v>
      </c>
      <c r="C47" s="189">
        <f t="shared" si="30"/>
        <v>8708</v>
      </c>
      <c r="D47" s="189">
        <f t="shared" si="31"/>
        <v>32701</v>
      </c>
      <c r="E47" s="189">
        <f t="shared" si="32"/>
        <v>5456</v>
      </c>
      <c r="F47" s="189">
        <f t="shared" si="33"/>
        <v>19158</v>
      </c>
      <c r="G47" s="190">
        <f t="shared" si="34"/>
        <v>3252</v>
      </c>
      <c r="H47" s="61">
        <f t="shared" si="15"/>
        <v>43362</v>
      </c>
      <c r="I47" s="17">
        <f t="shared" si="16"/>
        <v>6508</v>
      </c>
      <c r="J47" s="115">
        <v>26840</v>
      </c>
      <c r="K47" s="115">
        <v>4134</v>
      </c>
      <c r="L47" s="115">
        <v>16522</v>
      </c>
      <c r="M47" s="115">
        <v>2374</v>
      </c>
      <c r="N47" s="44">
        <f t="shared" si="17"/>
        <v>7298</v>
      </c>
      <c r="O47" s="17">
        <f t="shared" si="18"/>
        <v>1955</v>
      </c>
      <c r="P47" s="115">
        <v>5223</v>
      </c>
      <c r="Q47" s="115">
        <v>1217</v>
      </c>
      <c r="R47" s="115">
        <v>2075</v>
      </c>
      <c r="S47" s="115">
        <v>738</v>
      </c>
      <c r="T47" s="44">
        <f t="shared" si="19"/>
        <v>1103</v>
      </c>
      <c r="U47" s="17">
        <f t="shared" si="20"/>
        <v>220</v>
      </c>
      <c r="V47" s="115">
        <v>584</v>
      </c>
      <c r="W47" s="115">
        <v>93</v>
      </c>
      <c r="X47" s="115">
        <v>519</v>
      </c>
      <c r="Y47" s="115">
        <v>127</v>
      </c>
      <c r="Z47" s="44">
        <f t="shared" si="21"/>
        <v>96</v>
      </c>
      <c r="AA47" s="17">
        <f t="shared" si="22"/>
        <v>25</v>
      </c>
      <c r="AB47" s="115">
        <v>54</v>
      </c>
      <c r="AC47" s="115">
        <v>12</v>
      </c>
      <c r="AD47" s="115">
        <v>42</v>
      </c>
      <c r="AE47" s="115">
        <v>13</v>
      </c>
      <c r="AF47" s="116" t="s">
        <v>44</v>
      </c>
    </row>
    <row r="48" spans="1:32" x14ac:dyDescent="0.3">
      <c r="A48" s="26" t="s">
        <v>31</v>
      </c>
      <c r="B48" s="188">
        <f t="shared" si="29"/>
        <v>52763</v>
      </c>
      <c r="C48" s="189">
        <f t="shared" si="30"/>
        <v>9092</v>
      </c>
      <c r="D48" s="189">
        <f t="shared" si="31"/>
        <v>32654</v>
      </c>
      <c r="E48" s="189">
        <f t="shared" si="32"/>
        <v>5633</v>
      </c>
      <c r="F48" s="189">
        <f t="shared" si="33"/>
        <v>20109</v>
      </c>
      <c r="G48" s="190">
        <f t="shared" si="34"/>
        <v>3459</v>
      </c>
      <c r="H48" s="61">
        <f t="shared" si="15"/>
        <v>44217</v>
      </c>
      <c r="I48" s="17">
        <f t="shared" si="16"/>
        <v>6822</v>
      </c>
      <c r="J48" s="115">
        <v>27000</v>
      </c>
      <c r="K48" s="115">
        <v>4324</v>
      </c>
      <c r="L48" s="115">
        <v>17217</v>
      </c>
      <c r="M48" s="115">
        <v>2498</v>
      </c>
      <c r="N48" s="44">
        <f t="shared" si="17"/>
        <v>7293</v>
      </c>
      <c r="O48" s="17">
        <f t="shared" si="18"/>
        <v>1984</v>
      </c>
      <c r="P48" s="115">
        <v>5063</v>
      </c>
      <c r="Q48" s="115">
        <v>1210</v>
      </c>
      <c r="R48" s="115">
        <v>2230</v>
      </c>
      <c r="S48" s="115">
        <v>774</v>
      </c>
      <c r="T48" s="44">
        <f t="shared" si="19"/>
        <v>1219</v>
      </c>
      <c r="U48" s="17">
        <f t="shared" si="20"/>
        <v>276</v>
      </c>
      <c r="V48" s="115">
        <v>572</v>
      </c>
      <c r="W48" s="115">
        <v>93</v>
      </c>
      <c r="X48" s="115">
        <v>647</v>
      </c>
      <c r="Y48" s="115">
        <v>183</v>
      </c>
      <c r="Z48" s="44">
        <f t="shared" si="21"/>
        <v>34</v>
      </c>
      <c r="AA48" s="17">
        <f t="shared" si="22"/>
        <v>10</v>
      </c>
      <c r="AB48" s="115">
        <v>19</v>
      </c>
      <c r="AC48" s="115">
        <v>6</v>
      </c>
      <c r="AD48" s="115">
        <v>15</v>
      </c>
      <c r="AE48" s="115">
        <v>4</v>
      </c>
      <c r="AF48" s="116" t="s">
        <v>44</v>
      </c>
    </row>
    <row r="49" spans="1:32" x14ac:dyDescent="0.3">
      <c r="A49" s="26" t="s">
        <v>32</v>
      </c>
      <c r="B49" s="188">
        <f t="shared" si="29"/>
        <v>54333</v>
      </c>
      <c r="C49" s="189">
        <f t="shared" si="30"/>
        <v>9606</v>
      </c>
      <c r="D49" s="189">
        <f t="shared" si="31"/>
        <v>33515</v>
      </c>
      <c r="E49" s="189">
        <f t="shared" si="32"/>
        <v>5957</v>
      </c>
      <c r="F49" s="189">
        <f t="shared" si="33"/>
        <v>20818</v>
      </c>
      <c r="G49" s="190">
        <f t="shared" si="34"/>
        <v>3649</v>
      </c>
      <c r="H49" s="61">
        <f t="shared" si="15"/>
        <v>45633</v>
      </c>
      <c r="I49" s="17">
        <f t="shared" si="16"/>
        <v>7279</v>
      </c>
      <c r="J49" s="115">
        <v>27863</v>
      </c>
      <c r="K49" s="115">
        <v>4618</v>
      </c>
      <c r="L49" s="115">
        <v>17770</v>
      </c>
      <c r="M49" s="115">
        <v>2661</v>
      </c>
      <c r="N49" s="44">
        <f t="shared" si="17"/>
        <v>7372</v>
      </c>
      <c r="O49" s="17">
        <f t="shared" si="18"/>
        <v>2019</v>
      </c>
      <c r="P49" s="115">
        <v>5048</v>
      </c>
      <c r="Q49" s="115">
        <v>1230</v>
      </c>
      <c r="R49" s="115">
        <v>2324</v>
      </c>
      <c r="S49" s="115">
        <v>789</v>
      </c>
      <c r="T49" s="44">
        <f t="shared" si="19"/>
        <v>1299</v>
      </c>
      <c r="U49" s="17">
        <f t="shared" si="20"/>
        <v>297</v>
      </c>
      <c r="V49" s="115">
        <v>582</v>
      </c>
      <c r="W49" s="115">
        <v>102</v>
      </c>
      <c r="X49" s="115">
        <v>717</v>
      </c>
      <c r="Y49" s="115">
        <v>195</v>
      </c>
      <c r="Z49" s="44">
        <f t="shared" si="21"/>
        <v>29</v>
      </c>
      <c r="AA49" s="17">
        <f t="shared" si="22"/>
        <v>11</v>
      </c>
      <c r="AB49" s="115">
        <v>22</v>
      </c>
      <c r="AC49" s="115">
        <v>7</v>
      </c>
      <c r="AD49" s="115">
        <v>7</v>
      </c>
      <c r="AE49" s="115">
        <v>4</v>
      </c>
      <c r="AF49" s="116" t="s">
        <v>93</v>
      </c>
    </row>
    <row r="50" spans="1:32" x14ac:dyDescent="0.3">
      <c r="A50" s="26" t="s">
        <v>33</v>
      </c>
      <c r="B50" s="188">
        <f t="shared" si="29"/>
        <v>54518</v>
      </c>
      <c r="C50" s="189">
        <f t="shared" si="30"/>
        <v>9990</v>
      </c>
      <c r="D50" s="189">
        <f t="shared" si="31"/>
        <v>33025</v>
      </c>
      <c r="E50" s="189">
        <f t="shared" si="32"/>
        <v>6077</v>
      </c>
      <c r="F50" s="189">
        <f t="shared" si="33"/>
        <v>21493</v>
      </c>
      <c r="G50" s="190">
        <f t="shared" si="34"/>
        <v>3913</v>
      </c>
      <c r="H50" s="61">
        <f t="shared" si="15"/>
        <v>46008</v>
      </c>
      <c r="I50" s="17">
        <f t="shared" si="16"/>
        <v>7668</v>
      </c>
      <c r="J50" s="115">
        <v>27893</v>
      </c>
      <c r="K50" s="115">
        <v>4848</v>
      </c>
      <c r="L50" s="115">
        <v>18115</v>
      </c>
      <c r="M50" s="115">
        <v>2820</v>
      </c>
      <c r="N50" s="44">
        <f t="shared" si="17"/>
        <v>7201</v>
      </c>
      <c r="O50" s="17">
        <f t="shared" si="18"/>
        <v>2014</v>
      </c>
      <c r="P50" s="115">
        <v>4653</v>
      </c>
      <c r="Q50" s="115">
        <v>1141</v>
      </c>
      <c r="R50" s="115">
        <v>2548</v>
      </c>
      <c r="S50" s="115">
        <v>873</v>
      </c>
      <c r="T50" s="44">
        <f t="shared" si="19"/>
        <v>1297</v>
      </c>
      <c r="U50" s="17">
        <f t="shared" si="20"/>
        <v>305</v>
      </c>
      <c r="V50" s="115">
        <v>470</v>
      </c>
      <c r="W50" s="115">
        <v>85</v>
      </c>
      <c r="X50" s="115">
        <v>827</v>
      </c>
      <c r="Y50" s="115">
        <v>220</v>
      </c>
      <c r="Z50" s="44">
        <f t="shared" si="21"/>
        <v>12</v>
      </c>
      <c r="AA50" s="17">
        <f t="shared" si="22"/>
        <v>3</v>
      </c>
      <c r="AB50" s="115">
        <v>9</v>
      </c>
      <c r="AC50" s="115">
        <v>3</v>
      </c>
      <c r="AD50" s="115">
        <v>3</v>
      </c>
      <c r="AE50" s="115">
        <v>0</v>
      </c>
      <c r="AF50" s="116" t="s">
        <v>44</v>
      </c>
    </row>
    <row r="51" spans="1:32" ht="17.25" thickBot="1" x14ac:dyDescent="0.35">
      <c r="A51" s="412" t="s">
        <v>34</v>
      </c>
      <c r="B51" s="414">
        <f t="shared" si="29"/>
        <v>55972</v>
      </c>
      <c r="C51" s="415">
        <f t="shared" si="30"/>
        <v>10637</v>
      </c>
      <c r="D51" s="415">
        <f t="shared" si="31"/>
        <v>33672</v>
      </c>
      <c r="E51" s="415">
        <f t="shared" si="32"/>
        <v>6412</v>
      </c>
      <c r="F51" s="415">
        <f t="shared" si="33"/>
        <v>22300</v>
      </c>
      <c r="G51" s="416">
        <f t="shared" si="34"/>
        <v>4225</v>
      </c>
      <c r="H51" s="417">
        <f t="shared" si="15"/>
        <v>47004</v>
      </c>
      <c r="I51" s="231">
        <f t="shared" si="16"/>
        <v>8102</v>
      </c>
      <c r="J51" s="433">
        <v>28569</v>
      </c>
      <c r="K51" s="433">
        <v>5146</v>
      </c>
      <c r="L51" s="433">
        <v>18435</v>
      </c>
      <c r="M51" s="433">
        <v>2956</v>
      </c>
      <c r="N51" s="418">
        <f t="shared" si="17"/>
        <v>7458</v>
      </c>
      <c r="O51" s="231">
        <f t="shared" si="18"/>
        <v>2141</v>
      </c>
      <c r="P51" s="433">
        <v>4632</v>
      </c>
      <c r="Q51" s="433">
        <v>1168</v>
      </c>
      <c r="R51" s="433">
        <v>2826</v>
      </c>
      <c r="S51" s="433">
        <v>973</v>
      </c>
      <c r="T51" s="418">
        <f t="shared" si="19"/>
        <v>1470</v>
      </c>
      <c r="U51" s="231">
        <f t="shared" si="20"/>
        <v>382</v>
      </c>
      <c r="V51" s="433">
        <v>457</v>
      </c>
      <c r="W51" s="433">
        <v>95</v>
      </c>
      <c r="X51" s="433">
        <v>1013</v>
      </c>
      <c r="Y51" s="433">
        <v>287</v>
      </c>
      <c r="Z51" s="418">
        <f t="shared" si="21"/>
        <v>40</v>
      </c>
      <c r="AA51" s="231">
        <f t="shared" si="22"/>
        <v>12</v>
      </c>
      <c r="AB51" s="433">
        <v>14</v>
      </c>
      <c r="AC51" s="433">
        <v>3</v>
      </c>
      <c r="AD51" s="433">
        <v>26</v>
      </c>
      <c r="AE51" s="433">
        <v>9</v>
      </c>
      <c r="AF51" s="434" t="s">
        <v>44</v>
      </c>
    </row>
    <row r="52" spans="1:32" x14ac:dyDescent="0.3">
      <c r="A52" s="66" t="s">
        <v>35</v>
      </c>
      <c r="B52" s="202">
        <f t="shared" si="29"/>
        <v>58104</v>
      </c>
      <c r="C52" s="203">
        <f t="shared" si="30"/>
        <v>11307</v>
      </c>
      <c r="D52" s="203">
        <f t="shared" si="31"/>
        <v>34616</v>
      </c>
      <c r="E52" s="203">
        <f t="shared" si="32"/>
        <v>6848</v>
      </c>
      <c r="F52" s="203">
        <f t="shared" si="33"/>
        <v>23488</v>
      </c>
      <c r="G52" s="204">
        <f t="shared" si="34"/>
        <v>4459</v>
      </c>
      <c r="H52" s="65">
        <f t="shared" si="15"/>
        <v>49014</v>
      </c>
      <c r="I52" s="69">
        <f t="shared" si="16"/>
        <v>8694</v>
      </c>
      <c r="J52" s="431">
        <v>29608</v>
      </c>
      <c r="K52" s="431">
        <v>5528</v>
      </c>
      <c r="L52" s="431">
        <v>19406</v>
      </c>
      <c r="M52" s="431">
        <v>3166</v>
      </c>
      <c r="N52" s="49">
        <f t="shared" si="17"/>
        <v>7507</v>
      </c>
      <c r="O52" s="69">
        <f t="shared" si="18"/>
        <v>2204</v>
      </c>
      <c r="P52" s="431">
        <v>4538</v>
      </c>
      <c r="Q52" s="431">
        <v>1196</v>
      </c>
      <c r="R52" s="431">
        <v>2969</v>
      </c>
      <c r="S52" s="431">
        <v>1008</v>
      </c>
      <c r="T52" s="49">
        <f t="shared" si="19"/>
        <v>1561</v>
      </c>
      <c r="U52" s="69">
        <f t="shared" si="20"/>
        <v>402</v>
      </c>
      <c r="V52" s="431">
        <v>455</v>
      </c>
      <c r="W52" s="431">
        <v>118</v>
      </c>
      <c r="X52" s="431">
        <v>1106</v>
      </c>
      <c r="Y52" s="431">
        <v>284</v>
      </c>
      <c r="Z52" s="49">
        <f t="shared" si="21"/>
        <v>22</v>
      </c>
      <c r="AA52" s="69">
        <f t="shared" si="22"/>
        <v>7</v>
      </c>
      <c r="AB52" s="431">
        <v>15</v>
      </c>
      <c r="AC52" s="431">
        <v>6</v>
      </c>
      <c r="AD52" s="431">
        <v>7</v>
      </c>
      <c r="AE52" s="431">
        <v>1</v>
      </c>
      <c r="AF52" s="432" t="s">
        <v>44</v>
      </c>
    </row>
    <row r="53" spans="1:32" x14ac:dyDescent="0.3">
      <c r="A53" s="26" t="s">
        <v>36</v>
      </c>
      <c r="B53" s="188">
        <f t="shared" si="29"/>
        <v>61993</v>
      </c>
      <c r="C53" s="189">
        <f t="shared" si="30"/>
        <v>12465</v>
      </c>
      <c r="D53" s="189">
        <f t="shared" si="31"/>
        <v>37261</v>
      </c>
      <c r="E53" s="189">
        <f t="shared" si="32"/>
        <v>7652</v>
      </c>
      <c r="F53" s="189">
        <f t="shared" si="33"/>
        <v>24732</v>
      </c>
      <c r="G53" s="190">
        <f t="shared" si="34"/>
        <v>4813</v>
      </c>
      <c r="H53" s="61">
        <f t="shared" si="15"/>
        <v>52040</v>
      </c>
      <c r="I53" s="17">
        <f t="shared" si="16"/>
        <v>9571</v>
      </c>
      <c r="J53" s="115">
        <v>31815</v>
      </c>
      <c r="K53" s="115">
        <v>6200</v>
      </c>
      <c r="L53" s="115">
        <v>20225</v>
      </c>
      <c r="M53" s="115">
        <v>3371</v>
      </c>
      <c r="N53" s="44">
        <f t="shared" si="17"/>
        <v>8240</v>
      </c>
      <c r="O53" s="17">
        <f t="shared" si="18"/>
        <v>2497</v>
      </c>
      <c r="P53" s="115">
        <v>4883</v>
      </c>
      <c r="Q53" s="115">
        <v>1344</v>
      </c>
      <c r="R53" s="115">
        <v>3357</v>
      </c>
      <c r="S53" s="115">
        <v>1153</v>
      </c>
      <c r="T53" s="44">
        <f t="shared" si="19"/>
        <v>1672</v>
      </c>
      <c r="U53" s="17">
        <f t="shared" si="20"/>
        <v>384</v>
      </c>
      <c r="V53" s="115">
        <v>546</v>
      </c>
      <c r="W53" s="115">
        <v>101</v>
      </c>
      <c r="X53" s="115">
        <v>1126</v>
      </c>
      <c r="Y53" s="115">
        <v>283</v>
      </c>
      <c r="Z53" s="44">
        <f t="shared" si="21"/>
        <v>41</v>
      </c>
      <c r="AA53" s="17">
        <f t="shared" si="22"/>
        <v>13</v>
      </c>
      <c r="AB53" s="115">
        <v>17</v>
      </c>
      <c r="AC53" s="115">
        <v>7</v>
      </c>
      <c r="AD53" s="115">
        <v>24</v>
      </c>
      <c r="AE53" s="115">
        <v>6</v>
      </c>
      <c r="AF53" s="116" t="s">
        <v>44</v>
      </c>
    </row>
    <row r="54" spans="1:32" x14ac:dyDescent="0.3">
      <c r="A54" s="26" t="s">
        <v>37</v>
      </c>
      <c r="B54" s="188">
        <f t="shared" si="29"/>
        <v>63042</v>
      </c>
      <c r="C54" s="189">
        <f t="shared" si="30"/>
        <v>13068</v>
      </c>
      <c r="D54" s="189">
        <f t="shared" si="31"/>
        <v>37604</v>
      </c>
      <c r="E54" s="189">
        <f t="shared" si="32"/>
        <v>7971</v>
      </c>
      <c r="F54" s="189">
        <f t="shared" si="33"/>
        <v>25438</v>
      </c>
      <c r="G54" s="190">
        <f t="shared" si="34"/>
        <v>5097</v>
      </c>
      <c r="H54" s="61">
        <f t="shared" si="15"/>
        <v>53095</v>
      </c>
      <c r="I54" s="17">
        <f t="shared" si="16"/>
        <v>10211</v>
      </c>
      <c r="J54" s="115">
        <v>32338</v>
      </c>
      <c r="K54" s="115">
        <v>6591</v>
      </c>
      <c r="L54" s="115">
        <v>20757</v>
      </c>
      <c r="M54" s="115">
        <v>3620</v>
      </c>
      <c r="N54" s="44">
        <f t="shared" si="17"/>
        <v>8162</v>
      </c>
      <c r="O54" s="15">
        <f t="shared" si="18"/>
        <v>2476</v>
      </c>
      <c r="P54" s="117">
        <v>4690</v>
      </c>
      <c r="Q54" s="117">
        <v>1288</v>
      </c>
      <c r="R54" s="117">
        <v>3472</v>
      </c>
      <c r="S54" s="117">
        <v>1188</v>
      </c>
      <c r="T54" s="44">
        <f t="shared" si="19"/>
        <v>1656</v>
      </c>
      <c r="U54" s="15">
        <f t="shared" si="20"/>
        <v>355</v>
      </c>
      <c r="V54" s="117">
        <v>493</v>
      </c>
      <c r="W54" s="117">
        <v>73</v>
      </c>
      <c r="X54" s="117">
        <v>1163</v>
      </c>
      <c r="Y54" s="117">
        <v>282</v>
      </c>
      <c r="Z54" s="44">
        <f t="shared" si="21"/>
        <v>129</v>
      </c>
      <c r="AA54" s="17">
        <f t="shared" si="22"/>
        <v>26</v>
      </c>
      <c r="AB54" s="115">
        <v>83</v>
      </c>
      <c r="AC54" s="115">
        <v>19</v>
      </c>
      <c r="AD54" s="115">
        <v>46</v>
      </c>
      <c r="AE54" s="115">
        <v>7</v>
      </c>
      <c r="AF54" s="116" t="s">
        <v>44</v>
      </c>
    </row>
    <row r="55" spans="1:32" x14ac:dyDescent="0.3">
      <c r="A55" s="26" t="s">
        <v>46</v>
      </c>
      <c r="B55" s="188">
        <f t="shared" ref="B55:G58" si="35">SUM(H55,N55,T55,Z55)</f>
        <v>64378</v>
      </c>
      <c r="C55" s="189">
        <f t="shared" si="35"/>
        <v>13795</v>
      </c>
      <c r="D55" s="189">
        <f t="shared" si="35"/>
        <v>38628</v>
      </c>
      <c r="E55" s="189">
        <f t="shared" si="35"/>
        <v>8595</v>
      </c>
      <c r="F55" s="189">
        <f t="shared" si="35"/>
        <v>25750</v>
      </c>
      <c r="G55" s="190">
        <f t="shared" si="35"/>
        <v>5200</v>
      </c>
      <c r="H55" s="80">
        <f t="shared" si="15"/>
        <v>54756</v>
      </c>
      <c r="I55" s="17">
        <f t="shared" si="16"/>
        <v>11011</v>
      </c>
      <c r="J55" s="118">
        <v>33479</v>
      </c>
      <c r="K55" s="118">
        <v>7220</v>
      </c>
      <c r="L55" s="118">
        <v>21277</v>
      </c>
      <c r="M55" s="118">
        <v>3791</v>
      </c>
      <c r="N55" s="44">
        <f t="shared" si="17"/>
        <v>8123</v>
      </c>
      <c r="O55" s="15">
        <f t="shared" si="18"/>
        <v>2501</v>
      </c>
      <c r="P55" s="98">
        <v>4601</v>
      </c>
      <c r="Q55" s="98">
        <v>1304</v>
      </c>
      <c r="R55" s="98">
        <v>3522</v>
      </c>
      <c r="S55" s="98">
        <v>1197</v>
      </c>
      <c r="T55" s="44">
        <f t="shared" si="19"/>
        <v>1479</v>
      </c>
      <c r="U55" s="15">
        <f t="shared" si="20"/>
        <v>280</v>
      </c>
      <c r="V55" s="98">
        <v>531</v>
      </c>
      <c r="W55" s="98">
        <v>70</v>
      </c>
      <c r="X55" s="98">
        <v>948</v>
      </c>
      <c r="Y55" s="98">
        <v>210</v>
      </c>
      <c r="Z55" s="44">
        <f t="shared" si="21"/>
        <v>20</v>
      </c>
      <c r="AA55" s="17">
        <f t="shared" si="22"/>
        <v>3</v>
      </c>
      <c r="AB55" s="118">
        <v>17</v>
      </c>
      <c r="AC55" s="118">
        <v>1</v>
      </c>
      <c r="AD55" s="118">
        <v>3</v>
      </c>
      <c r="AE55" s="118">
        <v>2</v>
      </c>
      <c r="AF55" s="116" t="s">
        <v>77</v>
      </c>
    </row>
    <row r="56" spans="1:32" x14ac:dyDescent="0.3">
      <c r="A56" s="87">
        <v>2015</v>
      </c>
      <c r="B56" s="191">
        <f t="shared" ref="B56:G56" si="36">SUM(H56,N56,T56,Z56)</f>
        <v>65423</v>
      </c>
      <c r="C56" s="192">
        <f t="shared" si="36"/>
        <v>14440</v>
      </c>
      <c r="D56" s="192">
        <f t="shared" si="36"/>
        <v>39650</v>
      </c>
      <c r="E56" s="192">
        <f t="shared" si="36"/>
        <v>9202</v>
      </c>
      <c r="F56" s="192">
        <f t="shared" si="36"/>
        <v>25773</v>
      </c>
      <c r="G56" s="193">
        <f t="shared" si="36"/>
        <v>5238</v>
      </c>
      <c r="H56" s="86">
        <f>SUM(J56,L56)</f>
        <v>55834</v>
      </c>
      <c r="I56" s="47">
        <f>SUM(K56,M56)</f>
        <v>11656</v>
      </c>
      <c r="J56" s="99">
        <v>34443</v>
      </c>
      <c r="K56" s="99">
        <v>7763</v>
      </c>
      <c r="L56" s="99">
        <v>21391</v>
      </c>
      <c r="M56" s="99">
        <v>3893</v>
      </c>
      <c r="N56" s="46">
        <f>SUM(P56,R56)</f>
        <v>8144</v>
      </c>
      <c r="O56" s="47">
        <f>SUM(Q56,S56)</f>
        <v>2504</v>
      </c>
      <c r="P56" s="99">
        <v>4624</v>
      </c>
      <c r="Q56" s="99">
        <v>1351</v>
      </c>
      <c r="R56" s="99">
        <v>3520</v>
      </c>
      <c r="S56" s="99">
        <v>1153</v>
      </c>
      <c r="T56" s="46">
        <f>SUM(V56,X56)</f>
        <v>1422</v>
      </c>
      <c r="U56" s="47">
        <f>SUM(W56,Y56)</f>
        <v>278</v>
      </c>
      <c r="V56" s="99">
        <v>562</v>
      </c>
      <c r="W56" s="99">
        <v>87</v>
      </c>
      <c r="X56" s="99">
        <v>860</v>
      </c>
      <c r="Y56" s="99">
        <v>191</v>
      </c>
      <c r="Z56" s="46">
        <f>SUM(AB56,AD56)</f>
        <v>23</v>
      </c>
      <c r="AA56" s="47">
        <f>SUM(AC56,AE56)</f>
        <v>2</v>
      </c>
      <c r="AB56" s="99">
        <v>21</v>
      </c>
      <c r="AC56" s="99">
        <v>1</v>
      </c>
      <c r="AD56" s="99">
        <v>2</v>
      </c>
      <c r="AE56" s="99">
        <v>1</v>
      </c>
      <c r="AF56" s="119" t="s">
        <v>77</v>
      </c>
    </row>
    <row r="57" spans="1:32" s="83" customFormat="1" x14ac:dyDescent="0.3">
      <c r="A57" s="40">
        <v>2016</v>
      </c>
      <c r="B57" s="191">
        <f t="shared" ref="B57:G57" si="37">SUM(H57,N57,T57,Z57)</f>
        <v>65300</v>
      </c>
      <c r="C57" s="192">
        <f t="shared" si="37"/>
        <v>14733</v>
      </c>
      <c r="D57" s="192">
        <f t="shared" si="37"/>
        <v>39698</v>
      </c>
      <c r="E57" s="192">
        <f t="shared" si="37"/>
        <v>9464</v>
      </c>
      <c r="F57" s="192">
        <f t="shared" si="37"/>
        <v>25602</v>
      </c>
      <c r="G57" s="193">
        <f t="shared" si="37"/>
        <v>5269</v>
      </c>
      <c r="H57" s="86">
        <f>SUM(J57,L57)</f>
        <v>56405</v>
      </c>
      <c r="I57" s="47">
        <f>SUM(K57,M57)</f>
        <v>12202</v>
      </c>
      <c r="J57" s="99">
        <v>34920</v>
      </c>
      <c r="K57" s="99">
        <v>8158</v>
      </c>
      <c r="L57" s="99">
        <v>21485</v>
      </c>
      <c r="M57" s="99">
        <v>4044</v>
      </c>
      <c r="N57" s="46">
        <f>SUM(P57,R57)</f>
        <v>7703</v>
      </c>
      <c r="O57" s="47">
        <f>SUM(Q57,S57)</f>
        <v>2336</v>
      </c>
      <c r="P57" s="99">
        <v>4303</v>
      </c>
      <c r="Q57" s="99">
        <v>1255</v>
      </c>
      <c r="R57" s="99">
        <v>3400</v>
      </c>
      <c r="S57" s="99">
        <v>1081</v>
      </c>
      <c r="T57" s="46">
        <f>SUM(V57,X57)</f>
        <v>1171</v>
      </c>
      <c r="U57" s="47">
        <f>SUM(W57,Y57)</f>
        <v>193</v>
      </c>
      <c r="V57" s="99">
        <v>462</v>
      </c>
      <c r="W57" s="99">
        <v>50</v>
      </c>
      <c r="X57" s="99">
        <v>709</v>
      </c>
      <c r="Y57" s="99">
        <v>143</v>
      </c>
      <c r="Z57" s="46">
        <f>SUM(AB57,AD57)</f>
        <v>21</v>
      </c>
      <c r="AA57" s="47">
        <f>SUM(AC57,AE57)</f>
        <v>2</v>
      </c>
      <c r="AB57" s="99">
        <v>13</v>
      </c>
      <c r="AC57" s="99">
        <v>1</v>
      </c>
      <c r="AD57" s="99">
        <v>8</v>
      </c>
      <c r="AE57" s="99">
        <v>1</v>
      </c>
      <c r="AF57" s="119" t="s">
        <v>87</v>
      </c>
    </row>
    <row r="58" spans="1:32" x14ac:dyDescent="0.3">
      <c r="A58" s="40">
        <v>2017</v>
      </c>
      <c r="B58" s="191">
        <f t="shared" si="35"/>
        <v>66795</v>
      </c>
      <c r="C58" s="192">
        <f t="shared" si="35"/>
        <v>15323</v>
      </c>
      <c r="D58" s="192">
        <f t="shared" si="35"/>
        <v>41388</v>
      </c>
      <c r="E58" s="192">
        <f t="shared" si="35"/>
        <v>10048</v>
      </c>
      <c r="F58" s="192">
        <f t="shared" si="35"/>
        <v>25407</v>
      </c>
      <c r="G58" s="193">
        <f t="shared" si="35"/>
        <v>5275</v>
      </c>
      <c r="H58" s="86">
        <f t="shared" si="15"/>
        <v>58027</v>
      </c>
      <c r="I58" s="47">
        <f t="shared" si="16"/>
        <v>12882</v>
      </c>
      <c r="J58" s="99">
        <v>36519</v>
      </c>
      <c r="K58" s="99">
        <v>8746</v>
      </c>
      <c r="L58" s="99">
        <v>21508</v>
      </c>
      <c r="M58" s="99">
        <v>4136</v>
      </c>
      <c r="N58" s="46">
        <f t="shared" si="17"/>
        <v>7657</v>
      </c>
      <c r="O58" s="47">
        <f t="shared" si="18"/>
        <v>2255</v>
      </c>
      <c r="P58" s="99">
        <v>4391</v>
      </c>
      <c r="Q58" s="99">
        <v>1245</v>
      </c>
      <c r="R58" s="99">
        <v>3266</v>
      </c>
      <c r="S58" s="99">
        <v>1010</v>
      </c>
      <c r="T58" s="46">
        <f t="shared" si="19"/>
        <v>1091</v>
      </c>
      <c r="U58" s="47">
        <f t="shared" si="20"/>
        <v>183</v>
      </c>
      <c r="V58" s="99">
        <v>470</v>
      </c>
      <c r="W58" s="99">
        <v>57</v>
      </c>
      <c r="X58" s="99">
        <v>621</v>
      </c>
      <c r="Y58" s="99">
        <v>126</v>
      </c>
      <c r="Z58" s="46">
        <f t="shared" si="21"/>
        <v>20</v>
      </c>
      <c r="AA58" s="47">
        <f t="shared" si="22"/>
        <v>3</v>
      </c>
      <c r="AB58" s="99">
        <v>8</v>
      </c>
      <c r="AC58" s="99" t="s">
        <v>86</v>
      </c>
      <c r="AD58" s="99">
        <v>12</v>
      </c>
      <c r="AE58" s="99">
        <v>3</v>
      </c>
      <c r="AF58" s="119" t="s">
        <v>77</v>
      </c>
    </row>
    <row r="59" spans="1:32" x14ac:dyDescent="0.3">
      <c r="A59" s="87">
        <v>2018</v>
      </c>
      <c r="B59" s="191">
        <f t="shared" ref="B59" si="38">SUM(H59,N59,T59,Z59)</f>
        <v>66863</v>
      </c>
      <c r="C59" s="192">
        <f t="shared" ref="C59" si="39">SUM(I59,O59,U59,AA59)</f>
        <v>15656</v>
      </c>
      <c r="D59" s="192">
        <f t="shared" ref="D59" si="40">SUM(J59,P59,V59,AB59)</f>
        <v>41717</v>
      </c>
      <c r="E59" s="192">
        <f t="shared" ref="E59" si="41">SUM(K59,Q59,W59,AC59)</f>
        <v>10352</v>
      </c>
      <c r="F59" s="192">
        <f t="shared" ref="F59" si="42">SUM(L59,R59,X59,AD59)</f>
        <v>25146</v>
      </c>
      <c r="G59" s="193">
        <f t="shared" ref="G59" si="43">SUM(M59,S59,Y59,AE59)</f>
        <v>5304</v>
      </c>
      <c r="H59" s="86">
        <f t="shared" ref="H59" si="44">SUM(J59,L59)</f>
        <v>58337</v>
      </c>
      <c r="I59" s="47">
        <f t="shared" ref="I59" si="45">SUM(K59,M59)</f>
        <v>13295</v>
      </c>
      <c r="J59" s="99">
        <v>36980</v>
      </c>
      <c r="K59" s="99">
        <v>9094</v>
      </c>
      <c r="L59" s="99">
        <v>21357</v>
      </c>
      <c r="M59" s="99">
        <v>4201</v>
      </c>
      <c r="N59" s="46">
        <f t="shared" ref="N59" si="46">SUM(P59,R59)</f>
        <v>7505</v>
      </c>
      <c r="O59" s="47">
        <f t="shared" ref="O59" si="47">SUM(Q59,S59)</f>
        <v>2187</v>
      </c>
      <c r="P59" s="99">
        <v>4280</v>
      </c>
      <c r="Q59" s="99">
        <v>1198</v>
      </c>
      <c r="R59" s="99">
        <v>3225</v>
      </c>
      <c r="S59" s="99">
        <v>989</v>
      </c>
      <c r="T59" s="46">
        <f t="shared" ref="T59" si="48">SUM(V59,X59)</f>
        <v>1000</v>
      </c>
      <c r="U59" s="47">
        <f t="shared" ref="U59" si="49">SUM(W59,Y59)</f>
        <v>171</v>
      </c>
      <c r="V59" s="99">
        <v>444</v>
      </c>
      <c r="W59" s="99">
        <v>59</v>
      </c>
      <c r="X59" s="99">
        <v>556</v>
      </c>
      <c r="Y59" s="99">
        <v>112</v>
      </c>
      <c r="Z59" s="46">
        <f t="shared" ref="Z59" si="50">SUM(AB59,AD59)</f>
        <v>21</v>
      </c>
      <c r="AA59" s="47">
        <f t="shared" ref="AA59" si="51">SUM(AC59,AE59)</f>
        <v>3</v>
      </c>
      <c r="AB59" s="99">
        <v>13</v>
      </c>
      <c r="AC59" s="99">
        <v>1</v>
      </c>
      <c r="AD59" s="99">
        <v>8</v>
      </c>
      <c r="AE59" s="99">
        <v>2</v>
      </c>
      <c r="AF59" s="119" t="s">
        <v>96</v>
      </c>
    </row>
    <row r="60" spans="1:32" s="83" customFormat="1" x14ac:dyDescent="0.3">
      <c r="A60" s="40">
        <v>2019</v>
      </c>
      <c r="B60" s="191">
        <f t="shared" ref="B60" si="52">SUM(H60,N60,T60,Z60)</f>
        <v>65909</v>
      </c>
      <c r="C60" s="192">
        <f t="shared" ref="C60" si="53">SUM(I60,O60,U60,AA60)</f>
        <v>15751</v>
      </c>
      <c r="D60" s="192">
        <f t="shared" ref="D60" si="54">SUM(J60,P60,V60,AB60)</f>
        <v>41370</v>
      </c>
      <c r="E60" s="192">
        <f t="shared" ref="E60" si="55">SUM(K60,Q60,W60,AC60)</f>
        <v>10502</v>
      </c>
      <c r="F60" s="192">
        <f t="shared" ref="F60" si="56">SUM(L60,R60,X60,AD60)</f>
        <v>24539</v>
      </c>
      <c r="G60" s="193">
        <f t="shared" ref="G60" si="57">SUM(M60,S60,Y60,AE60)</f>
        <v>5249</v>
      </c>
      <c r="H60" s="86">
        <f t="shared" ref="H60" si="58">SUM(J60,L60)</f>
        <v>57830</v>
      </c>
      <c r="I60" s="47">
        <f t="shared" ref="I60" si="59">SUM(K60,M60)</f>
        <v>13526</v>
      </c>
      <c r="J60" s="99">
        <v>36824</v>
      </c>
      <c r="K60" s="99">
        <v>9286</v>
      </c>
      <c r="L60" s="99">
        <v>21006</v>
      </c>
      <c r="M60" s="99">
        <v>4240</v>
      </c>
      <c r="N60" s="46">
        <f t="shared" ref="N60" si="60">SUM(P60,R60)</f>
        <v>7143</v>
      </c>
      <c r="O60" s="47">
        <f t="shared" ref="O60" si="61">SUM(Q60,S60)</f>
        <v>2068</v>
      </c>
      <c r="P60" s="99">
        <v>4102</v>
      </c>
      <c r="Q60" s="99">
        <v>1157</v>
      </c>
      <c r="R60" s="99">
        <v>3041</v>
      </c>
      <c r="S60" s="99">
        <v>911</v>
      </c>
      <c r="T60" s="46">
        <f t="shared" ref="T60" si="62">SUM(V60,X60)</f>
        <v>914</v>
      </c>
      <c r="U60" s="47">
        <f t="shared" ref="U60" si="63">SUM(W60,Y60)</f>
        <v>155</v>
      </c>
      <c r="V60" s="99">
        <v>429</v>
      </c>
      <c r="W60" s="99">
        <v>58</v>
      </c>
      <c r="X60" s="99">
        <v>485</v>
      </c>
      <c r="Y60" s="99">
        <v>97</v>
      </c>
      <c r="Z60" s="46">
        <f t="shared" ref="Z60" si="64">SUM(AB60,AD60)</f>
        <v>22</v>
      </c>
      <c r="AA60" s="47">
        <f t="shared" ref="AA60" si="65">SUM(AC60,AE60)</f>
        <v>2</v>
      </c>
      <c r="AB60" s="99">
        <v>15</v>
      </c>
      <c r="AC60" s="99">
        <v>1</v>
      </c>
      <c r="AD60" s="99">
        <v>7</v>
      </c>
      <c r="AE60" s="99">
        <v>1</v>
      </c>
      <c r="AF60" s="119" t="s">
        <v>44</v>
      </c>
    </row>
    <row r="61" spans="1:32" ht="17.25" thickBot="1" x14ac:dyDescent="0.35">
      <c r="A61" s="87">
        <v>2020</v>
      </c>
      <c r="B61" s="191">
        <f t="shared" ref="B61" si="66">SUM(H61,N61,T61,Z61)</f>
        <v>66054</v>
      </c>
      <c r="C61" s="192">
        <f t="shared" ref="C61" si="67">SUM(I61,O61,U61,AA61)</f>
        <v>16288</v>
      </c>
      <c r="D61" s="192">
        <f t="shared" ref="D61" si="68">SUM(J61,P61,V61,AB61)</f>
        <v>42164</v>
      </c>
      <c r="E61" s="192">
        <f t="shared" ref="E61" si="69">SUM(K61,Q61,W61,AC61)</f>
        <v>11025</v>
      </c>
      <c r="F61" s="192">
        <f t="shared" ref="F61" si="70">SUM(L61,R61,X61,AD61)</f>
        <v>23890</v>
      </c>
      <c r="G61" s="193">
        <f t="shared" ref="G61" si="71">SUM(M61,S61,Y61,AE61)</f>
        <v>5263</v>
      </c>
      <c r="H61" s="86">
        <f t="shared" ref="H61" si="72">SUM(J61,L61)</f>
        <v>58048</v>
      </c>
      <c r="I61" s="47">
        <f t="shared" ref="I61" si="73">SUM(K61,M61)</f>
        <v>14094</v>
      </c>
      <c r="J61" s="99">
        <v>37587</v>
      </c>
      <c r="K61" s="99">
        <v>9812</v>
      </c>
      <c r="L61" s="99">
        <v>20461</v>
      </c>
      <c r="M61" s="99">
        <v>4282</v>
      </c>
      <c r="N61" s="46">
        <f t="shared" ref="N61" si="74">SUM(P61,R61)</f>
        <v>7114</v>
      </c>
      <c r="O61" s="47">
        <f t="shared" ref="O61" si="75">SUM(Q61,S61)</f>
        <v>2055</v>
      </c>
      <c r="P61" s="99">
        <v>4134</v>
      </c>
      <c r="Q61" s="99">
        <v>1159</v>
      </c>
      <c r="R61" s="99">
        <v>2980</v>
      </c>
      <c r="S61" s="99">
        <v>896</v>
      </c>
      <c r="T61" s="46">
        <f t="shared" ref="T61" si="76">SUM(V61,X61)</f>
        <v>872</v>
      </c>
      <c r="U61" s="47">
        <f t="shared" ref="U61" si="77">SUM(W61,Y61)</f>
        <v>138</v>
      </c>
      <c r="V61" s="99">
        <v>432</v>
      </c>
      <c r="W61" s="99">
        <v>54</v>
      </c>
      <c r="X61" s="99">
        <v>440</v>
      </c>
      <c r="Y61" s="99">
        <v>84</v>
      </c>
      <c r="Z61" s="46">
        <f t="shared" ref="Z61" si="78">SUM(AB61,AD61)</f>
        <v>20</v>
      </c>
      <c r="AA61" s="47">
        <f t="shared" ref="AA61" si="79">SUM(AC61,AE61)</f>
        <v>1</v>
      </c>
      <c r="AB61" s="99">
        <v>11</v>
      </c>
      <c r="AC61" s="99">
        <v>0</v>
      </c>
      <c r="AD61" s="99">
        <v>9</v>
      </c>
      <c r="AE61" s="99">
        <v>1</v>
      </c>
      <c r="AF61" s="119" t="s">
        <v>96</v>
      </c>
    </row>
    <row r="62" spans="1:32" s="83" customFormat="1" x14ac:dyDescent="0.3">
      <c r="A62" s="530">
        <v>2021</v>
      </c>
      <c r="B62" s="527">
        <f t="shared" ref="B62" si="80">SUM(H62,N62,T62,Z62)</f>
        <v>67473</v>
      </c>
      <c r="C62" s="522">
        <f t="shared" ref="C62" si="81">SUM(I62,O62,U62,AA62)</f>
        <v>17240</v>
      </c>
      <c r="D62" s="522">
        <f t="shared" ref="D62" si="82">SUM(J62,P62,V62,AB62)</f>
        <v>43718</v>
      </c>
      <c r="E62" s="522">
        <f t="shared" ref="E62" si="83">SUM(K62,Q62,W62,AC62)</f>
        <v>11834</v>
      </c>
      <c r="F62" s="522">
        <f t="shared" ref="F62" si="84">SUM(L62,R62,X62,AD62)</f>
        <v>23755</v>
      </c>
      <c r="G62" s="522">
        <f t="shared" ref="G62" si="85">SUM(M62,S62,Y62,AE62)</f>
        <v>5406</v>
      </c>
      <c r="H62" s="523">
        <f t="shared" ref="H62" si="86">SUM(J62,L62)</f>
        <v>59260</v>
      </c>
      <c r="I62" s="524">
        <f t="shared" ref="I62" si="87">SUM(K62,M62)</f>
        <v>14998</v>
      </c>
      <c r="J62" s="525">
        <v>38935</v>
      </c>
      <c r="K62" s="525">
        <v>10577</v>
      </c>
      <c r="L62" s="525">
        <v>20325</v>
      </c>
      <c r="M62" s="525">
        <v>4421</v>
      </c>
      <c r="N62" s="523">
        <v>7324</v>
      </c>
      <c r="O62" s="524">
        <v>2104</v>
      </c>
      <c r="P62" s="525">
        <v>4314</v>
      </c>
      <c r="Q62" s="525">
        <v>1194</v>
      </c>
      <c r="R62" s="525">
        <v>3010</v>
      </c>
      <c r="S62" s="525">
        <v>910</v>
      </c>
      <c r="T62" s="523">
        <v>865</v>
      </c>
      <c r="U62" s="524">
        <v>137</v>
      </c>
      <c r="V62" s="525">
        <v>455</v>
      </c>
      <c r="W62" s="525">
        <v>63</v>
      </c>
      <c r="X62" s="525">
        <v>410</v>
      </c>
      <c r="Y62" s="525">
        <v>74</v>
      </c>
      <c r="Z62" s="523">
        <v>24</v>
      </c>
      <c r="AA62" s="524">
        <v>1</v>
      </c>
      <c r="AB62" s="525">
        <v>14</v>
      </c>
      <c r="AC62" s="525">
        <v>0</v>
      </c>
      <c r="AD62" s="525">
        <v>10</v>
      </c>
      <c r="AE62" s="525">
        <v>1</v>
      </c>
      <c r="AF62" s="526" t="s">
        <v>44</v>
      </c>
    </row>
    <row r="63" spans="1:32" s="83" customFormat="1" x14ac:dyDescent="0.3">
      <c r="A63" s="531">
        <v>2022</v>
      </c>
      <c r="B63" s="528">
        <f t="shared" ref="B63" si="88">SUM(H63,N63,T63,Z63)</f>
        <v>66730</v>
      </c>
      <c r="C63" s="189">
        <f t="shared" ref="C63" si="89">SUM(I63,O63,U63,AA63)</f>
        <v>17459</v>
      </c>
      <c r="D63" s="189">
        <f t="shared" ref="D63" si="90">SUM(J63,P63,V63,AB63)</f>
        <v>43711</v>
      </c>
      <c r="E63" s="189">
        <f t="shared" ref="E63" si="91">SUM(K63,Q63,W63,AC63)</f>
        <v>12121</v>
      </c>
      <c r="F63" s="189">
        <f t="shared" ref="F63" si="92">SUM(L63,R63,X63,AD63)</f>
        <v>23019</v>
      </c>
      <c r="G63" s="189">
        <f t="shared" ref="G63" si="93">SUM(M63,S63,Y63,AE63)</f>
        <v>5338</v>
      </c>
      <c r="H63" s="44">
        <v>58947</v>
      </c>
      <c r="I63" s="15">
        <v>15386</v>
      </c>
      <c r="J63" s="98">
        <v>39051</v>
      </c>
      <c r="K63" s="98">
        <v>10904</v>
      </c>
      <c r="L63" s="98">
        <v>19896</v>
      </c>
      <c r="M63" s="98">
        <v>4482</v>
      </c>
      <c r="N63" s="44">
        <v>6951</v>
      </c>
      <c r="O63" s="15">
        <v>1952</v>
      </c>
      <c r="P63" s="98">
        <v>4206</v>
      </c>
      <c r="Q63" s="98">
        <v>1160</v>
      </c>
      <c r="R63" s="98">
        <v>2745</v>
      </c>
      <c r="S63" s="98">
        <v>792</v>
      </c>
      <c r="T63" s="44">
        <v>806</v>
      </c>
      <c r="U63" s="15">
        <v>120</v>
      </c>
      <c r="V63" s="98">
        <v>440</v>
      </c>
      <c r="W63" s="98">
        <v>57</v>
      </c>
      <c r="X63" s="98">
        <v>366</v>
      </c>
      <c r="Y63" s="98">
        <v>63</v>
      </c>
      <c r="Z63" s="44">
        <v>26</v>
      </c>
      <c r="AA63" s="15">
        <v>1</v>
      </c>
      <c r="AB63" s="98">
        <v>14</v>
      </c>
      <c r="AC63" s="98">
        <v>0</v>
      </c>
      <c r="AD63" s="98">
        <v>12</v>
      </c>
      <c r="AE63" s="98">
        <v>1</v>
      </c>
      <c r="AF63" s="116" t="s">
        <v>44</v>
      </c>
    </row>
    <row r="64" spans="1:32" s="83" customFormat="1" x14ac:dyDescent="0.3">
      <c r="A64" s="531">
        <v>2023</v>
      </c>
      <c r="B64" s="528">
        <f t="shared" ref="B64" si="94">SUM(H64,N64,T64,Z64)</f>
        <v>65939</v>
      </c>
      <c r="C64" s="189">
        <f t="shared" ref="C64" si="95">SUM(I64,O64,U64,AA64)</f>
        <v>17748</v>
      </c>
      <c r="D64" s="189">
        <f t="shared" ref="D64" si="96">SUM(J64,P64,V64,AB64)</f>
        <v>43882</v>
      </c>
      <c r="E64" s="189">
        <f t="shared" ref="E64" si="97">SUM(K64,Q64,W64,AC64)</f>
        <v>12472</v>
      </c>
      <c r="F64" s="189">
        <f t="shared" ref="F64" si="98">SUM(L64,R64,X64,AD64)</f>
        <v>22057</v>
      </c>
      <c r="G64" s="189">
        <f t="shared" ref="G64" si="99">SUM(M64,S64,Y64,AE64)</f>
        <v>5276</v>
      </c>
      <c r="H64" s="44">
        <v>58449</v>
      </c>
      <c r="I64" s="15">
        <v>15749</v>
      </c>
      <c r="J64" s="98">
        <v>39357</v>
      </c>
      <c r="K64" s="98">
        <v>11262</v>
      </c>
      <c r="L64" s="98">
        <v>19092</v>
      </c>
      <c r="M64" s="98">
        <v>4487</v>
      </c>
      <c r="N64" s="44">
        <v>6739</v>
      </c>
      <c r="O64" s="15">
        <v>1893</v>
      </c>
      <c r="P64" s="98">
        <v>4107</v>
      </c>
      <c r="Q64" s="98">
        <v>1154</v>
      </c>
      <c r="R64" s="98">
        <v>2632</v>
      </c>
      <c r="S64" s="98">
        <v>739</v>
      </c>
      <c r="T64" s="44">
        <v>732</v>
      </c>
      <c r="U64" s="15">
        <v>105</v>
      </c>
      <c r="V64" s="98">
        <v>409</v>
      </c>
      <c r="W64" s="98">
        <v>55</v>
      </c>
      <c r="X64" s="98">
        <v>323</v>
      </c>
      <c r="Y64" s="98">
        <v>50</v>
      </c>
      <c r="Z64" s="44">
        <v>19</v>
      </c>
      <c r="AA64" s="15">
        <v>1</v>
      </c>
      <c r="AB64" s="98">
        <v>9</v>
      </c>
      <c r="AC64" s="98">
        <v>1</v>
      </c>
      <c r="AD64" s="98">
        <v>10</v>
      </c>
      <c r="AE64" s="98">
        <v>0</v>
      </c>
      <c r="AF64" s="116" t="s">
        <v>44</v>
      </c>
    </row>
    <row r="65" spans="1:32" s="3" customFormat="1" ht="17.25" thickBot="1" x14ac:dyDescent="0.35">
      <c r="A65" s="91">
        <v>2024</v>
      </c>
      <c r="B65" s="529">
        <v>65384</v>
      </c>
      <c r="C65" s="415">
        <v>18078</v>
      </c>
      <c r="D65" s="415">
        <v>44143</v>
      </c>
      <c r="E65" s="415">
        <v>12855</v>
      </c>
      <c r="F65" s="415">
        <v>44143</v>
      </c>
      <c r="G65" s="415">
        <v>12855</v>
      </c>
      <c r="H65" s="418">
        <v>58243</v>
      </c>
      <c r="I65" s="114">
        <v>16130</v>
      </c>
      <c r="J65" s="435">
        <v>39753</v>
      </c>
      <c r="K65" s="435">
        <v>39753</v>
      </c>
      <c r="L65" s="435">
        <v>18490</v>
      </c>
      <c r="M65" s="435">
        <v>18490</v>
      </c>
      <c r="N65" s="418">
        <v>6437</v>
      </c>
      <c r="O65" s="114">
        <v>1846</v>
      </c>
      <c r="P65" s="435">
        <v>3982</v>
      </c>
      <c r="Q65" s="435">
        <v>3982</v>
      </c>
      <c r="R65" s="435">
        <v>2455</v>
      </c>
      <c r="S65" s="435">
        <v>2455</v>
      </c>
      <c r="T65" s="418">
        <v>689</v>
      </c>
      <c r="U65" s="114">
        <v>102</v>
      </c>
      <c r="V65" s="435">
        <v>402</v>
      </c>
      <c r="W65" s="435">
        <v>402</v>
      </c>
      <c r="X65" s="435">
        <v>287</v>
      </c>
      <c r="Y65" s="435">
        <v>287</v>
      </c>
      <c r="Z65" s="418">
        <v>15</v>
      </c>
      <c r="AA65" s="114">
        <v>0</v>
      </c>
      <c r="AB65" s="435">
        <v>6</v>
      </c>
      <c r="AC65" s="435">
        <v>6</v>
      </c>
      <c r="AD65" s="435">
        <v>9</v>
      </c>
      <c r="AE65" s="435">
        <v>9</v>
      </c>
      <c r="AF65" s="434" t="s">
        <v>44</v>
      </c>
    </row>
    <row r="66" spans="1:32" s="3" customFormat="1" x14ac:dyDescent="0.3">
      <c r="A66" s="517"/>
      <c r="B66" s="518"/>
      <c r="C66" s="518"/>
      <c r="D66" s="518"/>
      <c r="E66" s="518"/>
      <c r="F66" s="518"/>
      <c r="G66" s="518"/>
      <c r="H66" s="519"/>
      <c r="I66" s="519"/>
      <c r="J66" s="520"/>
      <c r="K66" s="520"/>
      <c r="L66" s="520"/>
      <c r="M66" s="520"/>
      <c r="N66" s="519"/>
      <c r="O66" s="519"/>
      <c r="P66" s="520"/>
      <c r="Q66" s="520"/>
      <c r="R66" s="520"/>
      <c r="S66" s="520"/>
      <c r="T66" s="519"/>
      <c r="U66" s="519"/>
      <c r="V66" s="520"/>
      <c r="W66" s="520"/>
      <c r="X66" s="520"/>
      <c r="Y66" s="520"/>
      <c r="Z66" s="519"/>
      <c r="AA66" s="519"/>
      <c r="AB66" s="520"/>
      <c r="AC66" s="520"/>
      <c r="AD66" s="520"/>
      <c r="AE66" s="520"/>
      <c r="AF66" s="521"/>
    </row>
    <row r="67" spans="1:32" s="83" customFormat="1" x14ac:dyDescent="0.3">
      <c r="A67" s="122" t="s">
        <v>140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2" s="83" customFormat="1" x14ac:dyDescent="0.3">
      <c r="A68" s="89" t="s">
        <v>143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13"/>
      <c r="X68" s="13"/>
      <c r="Y68" s="13"/>
      <c r="Z68" s="13"/>
      <c r="AA68" s="13"/>
      <c r="AB68" s="13"/>
      <c r="AC68" s="13"/>
      <c r="AD68" s="13"/>
      <c r="AE68" s="13"/>
    </row>
    <row r="69" spans="1:32" s="83" customFormat="1" x14ac:dyDescent="0.3">
      <c r="A69" s="89" t="s">
        <v>141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13"/>
      <c r="X69" s="13"/>
      <c r="Y69" s="13"/>
      <c r="Z69" s="13"/>
      <c r="AA69" s="13"/>
      <c r="AB69" s="13"/>
      <c r="AC69" s="13"/>
      <c r="AD69" s="13"/>
      <c r="AE69" s="13"/>
    </row>
    <row r="70" spans="1:32" x14ac:dyDescent="0.3">
      <c r="A70" s="89" t="s">
        <v>142</v>
      </c>
      <c r="B70" s="92"/>
      <c r="C70" s="92"/>
    </row>
    <row r="71" spans="1:32" x14ac:dyDescent="0.3">
      <c r="A71" s="148" t="s">
        <v>102</v>
      </c>
    </row>
    <row r="72" spans="1:32" customFormat="1" x14ac:dyDescent="0.3">
      <c r="A72" s="157" t="s">
        <v>132</v>
      </c>
    </row>
    <row r="73" spans="1:32" customFormat="1" x14ac:dyDescent="0.3"/>
    <row r="74" spans="1:32" customFormat="1" x14ac:dyDescent="0.3"/>
    <row r="75" spans="1:32" customFormat="1" x14ac:dyDescent="0.3"/>
    <row r="76" spans="1:32" customFormat="1" x14ac:dyDescent="0.3"/>
    <row r="77" spans="1:32" customFormat="1" x14ac:dyDescent="0.3"/>
    <row r="78" spans="1:32" customFormat="1" x14ac:dyDescent="0.3"/>
    <row r="79" spans="1:32" customFormat="1" x14ac:dyDescent="0.3"/>
    <row r="80" spans="1:32" customFormat="1" x14ac:dyDescent="0.3"/>
    <row r="81" spans="18:18" customFormat="1" x14ac:dyDescent="0.3"/>
    <row r="82" spans="18:18" customFormat="1" x14ac:dyDescent="0.3"/>
    <row r="83" spans="18:18" customFormat="1" x14ac:dyDescent="0.3"/>
    <row r="84" spans="18:18" customFormat="1" x14ac:dyDescent="0.3"/>
    <row r="85" spans="18:18" customFormat="1" x14ac:dyDescent="0.3">
      <c r="R85" s="83" t="s">
        <v>129</v>
      </c>
    </row>
    <row r="86" spans="18:18" customFormat="1" x14ac:dyDescent="0.3"/>
    <row r="87" spans="18:18" customFormat="1" x14ac:dyDescent="0.3"/>
    <row r="88" spans="18:18" customFormat="1" x14ac:dyDescent="0.3"/>
    <row r="89" spans="18:18" customFormat="1" x14ac:dyDescent="0.3"/>
    <row r="90" spans="18:18" customFormat="1" x14ac:dyDescent="0.3"/>
    <row r="91" spans="18:18" customFormat="1" x14ac:dyDescent="0.3"/>
    <row r="92" spans="18:18" customFormat="1" x14ac:dyDescent="0.3"/>
    <row r="93" spans="18:18" customFormat="1" x14ac:dyDescent="0.3"/>
    <row r="94" spans="18:18" customFormat="1" x14ac:dyDescent="0.3"/>
    <row r="95" spans="18:18" customFormat="1" x14ac:dyDescent="0.3"/>
    <row r="96" spans="18:18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</sheetData>
  <mergeCells count="23">
    <mergeCell ref="L4:M4"/>
    <mergeCell ref="X4:Y4"/>
    <mergeCell ref="Z3:AE3"/>
    <mergeCell ref="Z4:AA4"/>
    <mergeCell ref="AB4:AC4"/>
    <mergeCell ref="AD4:AE4"/>
    <mergeCell ref="R4:S4"/>
    <mergeCell ref="B2:AF2"/>
    <mergeCell ref="N3:S3"/>
    <mergeCell ref="N4:O4"/>
    <mergeCell ref="A3:A5"/>
    <mergeCell ref="AF3:AF5"/>
    <mergeCell ref="T3:Y3"/>
    <mergeCell ref="T4:U4"/>
    <mergeCell ref="V4:W4"/>
    <mergeCell ref="B3:G3"/>
    <mergeCell ref="P4:Q4"/>
    <mergeCell ref="B4:C4"/>
    <mergeCell ref="D4:E4"/>
    <mergeCell ref="F4:G4"/>
    <mergeCell ref="H3:M3"/>
    <mergeCell ref="H4:I4"/>
    <mergeCell ref="J4:K4"/>
  </mergeCells>
  <phoneticPr fontId="1" type="noConversion"/>
  <pageMargins left="0.7" right="0.7" top="0.75" bottom="0.75" header="0.3" footer="0.3"/>
  <pageSetup paperSize="9" orientation="portrait" verticalDpi="0" r:id="rId1"/>
  <ignoredErrors>
    <ignoredError sqref="A50:A55 A21:A41 A42:A49" numberStoredAsText="1"/>
    <ignoredError sqref="I4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zoomScale="80" zoomScaleNormal="80" workbookViewId="0">
      <pane xSplit="1" ySplit="4" topLeftCell="B5" activePane="bottomRight" state="frozen"/>
      <selection activeCell="G43" sqref="G43"/>
      <selection pane="topRight" activeCell="G43" sqref="G43"/>
      <selection pane="bottomLeft" activeCell="G43" sqref="G43"/>
      <selection pane="bottomRight" activeCell="T56" sqref="T56"/>
    </sheetView>
  </sheetViews>
  <sheetFormatPr defaultRowHeight="13.5" x14ac:dyDescent="0.3"/>
  <cols>
    <col min="1" max="1" width="9" style="237"/>
    <col min="2" max="2" width="10.5" style="237" customWidth="1"/>
    <col min="3" max="3" width="12.125" style="237" customWidth="1"/>
    <col min="4" max="4" width="14.375" style="237" customWidth="1"/>
    <col min="5" max="5" width="11.125" style="237" customWidth="1"/>
    <col min="6" max="6" width="12.125" style="237" customWidth="1"/>
    <col min="7" max="7" width="14.625" style="237" customWidth="1"/>
    <col min="8" max="8" width="10.375" style="237" customWidth="1"/>
    <col min="9" max="9" width="12.125" style="237" customWidth="1"/>
    <col min="10" max="10" width="14.375" style="237" customWidth="1"/>
    <col min="11" max="11" width="10.25" style="237" customWidth="1"/>
    <col min="12" max="12" width="12.125" style="237" customWidth="1"/>
    <col min="13" max="13" width="14.375" style="237" customWidth="1"/>
    <col min="14" max="14" width="9" style="237"/>
    <col min="15" max="15" width="9" style="240" customWidth="1"/>
    <col min="16" max="16" width="10.125" style="240" bestFit="1" customWidth="1"/>
    <col min="17" max="17" width="9.625" style="240" bestFit="1" customWidth="1"/>
    <col min="18" max="18" width="9" style="240" customWidth="1"/>
    <col min="19" max="16384" width="9" style="237"/>
  </cols>
  <sheetData>
    <row r="1" spans="1:18" ht="14.25" thickBot="1" x14ac:dyDescent="0.35">
      <c r="B1" s="436"/>
      <c r="C1" s="436"/>
      <c r="D1" s="436"/>
    </row>
    <row r="2" spans="1:18" ht="20.25" customHeight="1" thickBot="1" x14ac:dyDescent="0.35">
      <c r="A2" s="437"/>
      <c r="B2" s="664" t="s">
        <v>125</v>
      </c>
      <c r="C2" s="665"/>
      <c r="D2" s="665"/>
      <c r="E2" s="665"/>
      <c r="F2" s="665"/>
      <c r="G2" s="665"/>
      <c r="H2" s="665"/>
      <c r="I2" s="665"/>
      <c r="J2" s="665"/>
      <c r="K2" s="665"/>
      <c r="L2" s="665"/>
      <c r="M2" s="666"/>
      <c r="N2" s="240"/>
    </row>
    <row r="3" spans="1:18" ht="14.25" thickBot="1" x14ac:dyDescent="0.35">
      <c r="A3" s="596" t="s">
        <v>0</v>
      </c>
      <c r="B3" s="668" t="s">
        <v>55</v>
      </c>
      <c r="C3" s="669"/>
      <c r="D3" s="670"/>
      <c r="E3" s="671" t="s">
        <v>1</v>
      </c>
      <c r="F3" s="669"/>
      <c r="G3" s="670"/>
      <c r="H3" s="671" t="s">
        <v>2</v>
      </c>
      <c r="I3" s="669"/>
      <c r="J3" s="670"/>
      <c r="K3" s="671" t="s">
        <v>3</v>
      </c>
      <c r="L3" s="669"/>
      <c r="M3" s="672"/>
      <c r="N3" s="240"/>
      <c r="O3" s="240" t="s">
        <v>149</v>
      </c>
      <c r="P3" s="240" t="s">
        <v>147</v>
      </c>
      <c r="Q3" s="240" t="s">
        <v>148</v>
      </c>
    </row>
    <row r="4" spans="1:18" ht="38.25" customHeight="1" thickBot="1" x14ac:dyDescent="0.35">
      <c r="A4" s="667"/>
      <c r="B4" s="438" t="s">
        <v>118</v>
      </c>
      <c r="C4" s="439" t="s">
        <v>124</v>
      </c>
      <c r="D4" s="440" t="s">
        <v>119</v>
      </c>
      <c r="E4" s="439" t="s">
        <v>118</v>
      </c>
      <c r="F4" s="439" t="s">
        <v>123</v>
      </c>
      <c r="G4" s="440" t="s">
        <v>119</v>
      </c>
      <c r="H4" s="441" t="s">
        <v>122</v>
      </c>
      <c r="I4" s="439" t="s">
        <v>120</v>
      </c>
      <c r="J4" s="440" t="s">
        <v>121</v>
      </c>
      <c r="K4" s="441" t="s">
        <v>118</v>
      </c>
      <c r="L4" s="439" t="s">
        <v>120</v>
      </c>
      <c r="M4" s="442" t="s">
        <v>119</v>
      </c>
      <c r="N4" s="240"/>
      <c r="O4" s="240" t="s">
        <v>118</v>
      </c>
      <c r="P4" s="240" t="s">
        <v>117</v>
      </c>
      <c r="Q4" s="240" t="s">
        <v>116</v>
      </c>
    </row>
    <row r="5" spans="1:18" ht="15.75" customHeight="1" x14ac:dyDescent="0.25">
      <c r="A5" s="443">
        <v>1965</v>
      </c>
      <c r="B5" s="444">
        <v>4544</v>
      </c>
      <c r="C5" s="444">
        <v>105643</v>
      </c>
      <c r="D5" s="445">
        <f t="shared" ref="D5:D36" si="0">C5/B5</f>
        <v>23.248899647887324</v>
      </c>
      <c r="E5" s="446">
        <v>1622</v>
      </c>
      <c r="F5" s="447">
        <v>24919</v>
      </c>
      <c r="G5" s="445">
        <f t="shared" ref="G5:G36" si="1">F5/E5</f>
        <v>15.363131935881627</v>
      </c>
      <c r="H5" s="446">
        <v>95</v>
      </c>
      <c r="I5" s="448">
        <v>1045</v>
      </c>
      <c r="J5" s="445">
        <f t="shared" ref="J5:J36" si="2">I5/H5</f>
        <v>11</v>
      </c>
      <c r="K5" s="446">
        <v>2827</v>
      </c>
      <c r="L5" s="448">
        <v>79679</v>
      </c>
      <c r="M5" s="449">
        <f t="shared" ref="M5:M36" si="3">L5/K5</f>
        <v>28.185001768659355</v>
      </c>
      <c r="N5" s="240"/>
      <c r="O5" s="450">
        <f t="shared" ref="O5:O36" si="4">E5+H5</f>
        <v>1717</v>
      </c>
      <c r="P5" s="450">
        <f t="shared" ref="P5:P36" si="5">F5+I5</f>
        <v>25964</v>
      </c>
      <c r="Q5" s="451">
        <f t="shared" ref="Q5:Q36" si="6">P5/O5</f>
        <v>15.121723937099592</v>
      </c>
      <c r="R5" s="452"/>
    </row>
    <row r="6" spans="1:18" ht="15.75" customHeight="1" x14ac:dyDescent="0.25">
      <c r="A6" s="453">
        <v>1966</v>
      </c>
      <c r="B6" s="454">
        <v>5010</v>
      </c>
      <c r="C6" s="454">
        <v>131354</v>
      </c>
      <c r="D6" s="455">
        <f t="shared" si="0"/>
        <v>26.218363273453093</v>
      </c>
      <c r="E6" s="456">
        <v>1757</v>
      </c>
      <c r="F6" s="457">
        <v>24586</v>
      </c>
      <c r="G6" s="455">
        <f t="shared" si="1"/>
        <v>13.993170176437109</v>
      </c>
      <c r="H6" s="456">
        <v>103</v>
      </c>
      <c r="I6" s="458">
        <v>1367</v>
      </c>
      <c r="J6" s="455">
        <f t="shared" si="2"/>
        <v>13.271844660194175</v>
      </c>
      <c r="K6" s="456">
        <v>3150</v>
      </c>
      <c r="L6" s="458">
        <v>105401</v>
      </c>
      <c r="M6" s="459">
        <f t="shared" si="3"/>
        <v>33.460634920634924</v>
      </c>
      <c r="N6" s="240"/>
      <c r="O6" s="450">
        <f t="shared" si="4"/>
        <v>1860</v>
      </c>
      <c r="P6" s="450">
        <f t="shared" si="5"/>
        <v>25953</v>
      </c>
      <c r="Q6" s="451">
        <f t="shared" si="6"/>
        <v>13.953225806451613</v>
      </c>
    </row>
    <row r="7" spans="1:18" ht="15.75" customHeight="1" x14ac:dyDescent="0.25">
      <c r="A7" s="453">
        <v>1967</v>
      </c>
      <c r="B7" s="454">
        <v>5210</v>
      </c>
      <c r="C7" s="454">
        <v>124029</v>
      </c>
      <c r="D7" s="455">
        <f t="shared" si="0"/>
        <v>23.80595009596929</v>
      </c>
      <c r="E7" s="456">
        <v>1827</v>
      </c>
      <c r="F7" s="457">
        <v>25543</v>
      </c>
      <c r="G7" s="455">
        <f t="shared" si="1"/>
        <v>13.980842911877394</v>
      </c>
      <c r="H7" s="456">
        <v>115</v>
      </c>
      <c r="I7" s="458">
        <v>1350</v>
      </c>
      <c r="J7" s="455">
        <f t="shared" si="2"/>
        <v>11.739130434782609</v>
      </c>
      <c r="K7" s="456">
        <v>3268</v>
      </c>
      <c r="L7" s="458">
        <v>97136</v>
      </c>
      <c r="M7" s="459">
        <f t="shared" si="3"/>
        <v>29.723378212974296</v>
      </c>
      <c r="N7" s="240"/>
      <c r="O7" s="450">
        <f t="shared" si="4"/>
        <v>1942</v>
      </c>
      <c r="P7" s="450">
        <f t="shared" si="5"/>
        <v>26893</v>
      </c>
      <c r="Q7" s="451">
        <f t="shared" si="6"/>
        <v>13.848094747682801</v>
      </c>
    </row>
    <row r="8" spans="1:18" ht="15.75" customHeight="1" x14ac:dyDescent="0.25">
      <c r="A8" s="453">
        <v>1968</v>
      </c>
      <c r="B8" s="454">
        <v>5709</v>
      </c>
      <c r="C8" s="454">
        <v>123659</v>
      </c>
      <c r="D8" s="455">
        <f t="shared" si="0"/>
        <v>21.660360833771239</v>
      </c>
      <c r="E8" s="456">
        <v>2066</v>
      </c>
      <c r="F8" s="457">
        <v>27823</v>
      </c>
      <c r="G8" s="455">
        <f t="shared" si="1"/>
        <v>13.467086156824783</v>
      </c>
      <c r="H8" s="456">
        <v>62</v>
      </c>
      <c r="I8" s="458">
        <v>483</v>
      </c>
      <c r="J8" s="455">
        <f t="shared" si="2"/>
        <v>7.790322580645161</v>
      </c>
      <c r="K8" s="456">
        <v>3581</v>
      </c>
      <c r="L8" s="458">
        <v>95353</v>
      </c>
      <c r="M8" s="459">
        <f t="shared" si="3"/>
        <v>26.627478358000559</v>
      </c>
      <c r="N8" s="240"/>
      <c r="O8" s="450">
        <f t="shared" si="4"/>
        <v>2128</v>
      </c>
      <c r="P8" s="450">
        <f t="shared" si="5"/>
        <v>28306</v>
      </c>
      <c r="Q8" s="451">
        <f t="shared" si="6"/>
        <v>13.301691729323307</v>
      </c>
    </row>
    <row r="9" spans="1:18" ht="15.75" customHeight="1" x14ac:dyDescent="0.25">
      <c r="A9" s="453">
        <v>1969</v>
      </c>
      <c r="B9" s="454">
        <v>6108</v>
      </c>
      <c r="C9" s="454">
        <v>132930</v>
      </c>
      <c r="D9" s="455">
        <f t="shared" si="0"/>
        <v>21.763261296660119</v>
      </c>
      <c r="E9" s="456">
        <v>2230</v>
      </c>
      <c r="F9" s="457">
        <v>31623</v>
      </c>
      <c r="G9" s="455">
        <f t="shared" si="1"/>
        <v>14.180717488789238</v>
      </c>
      <c r="H9" s="456">
        <v>60</v>
      </c>
      <c r="I9" s="458">
        <v>642</v>
      </c>
      <c r="J9" s="455">
        <f t="shared" si="2"/>
        <v>10.7</v>
      </c>
      <c r="K9" s="456">
        <v>3818</v>
      </c>
      <c r="L9" s="458">
        <v>100665</v>
      </c>
      <c r="M9" s="459">
        <f t="shared" si="3"/>
        <v>26.365898376113147</v>
      </c>
      <c r="N9" s="240"/>
      <c r="O9" s="450">
        <f t="shared" si="4"/>
        <v>2290</v>
      </c>
      <c r="P9" s="450">
        <f t="shared" si="5"/>
        <v>32265</v>
      </c>
      <c r="Q9" s="451">
        <f t="shared" si="6"/>
        <v>14.089519650655022</v>
      </c>
    </row>
    <row r="10" spans="1:18" ht="15.75" customHeight="1" thickBot="1" x14ac:dyDescent="0.3">
      <c r="A10" s="460">
        <v>1970</v>
      </c>
      <c r="B10" s="461">
        <v>6526</v>
      </c>
      <c r="C10" s="461">
        <v>146414</v>
      </c>
      <c r="D10" s="462">
        <f t="shared" si="0"/>
        <v>22.435488813974871</v>
      </c>
      <c r="E10" s="463">
        <v>2351</v>
      </c>
      <c r="F10" s="464">
        <v>35393</v>
      </c>
      <c r="G10" s="462">
        <f t="shared" si="1"/>
        <v>15.054444917056571</v>
      </c>
      <c r="H10" s="463">
        <v>59</v>
      </c>
      <c r="I10" s="465">
        <v>645</v>
      </c>
      <c r="J10" s="462">
        <f t="shared" si="2"/>
        <v>10.932203389830509</v>
      </c>
      <c r="K10" s="463">
        <v>4116</v>
      </c>
      <c r="L10" s="465">
        <v>110376</v>
      </c>
      <c r="M10" s="466">
        <f t="shared" si="3"/>
        <v>26.816326530612244</v>
      </c>
      <c r="N10" s="240"/>
      <c r="O10" s="450">
        <f t="shared" si="4"/>
        <v>2410</v>
      </c>
      <c r="P10" s="450">
        <f t="shared" si="5"/>
        <v>36038</v>
      </c>
      <c r="Q10" s="451">
        <f t="shared" si="6"/>
        <v>14.953526970954357</v>
      </c>
    </row>
    <row r="11" spans="1:18" ht="15.75" customHeight="1" x14ac:dyDescent="0.25">
      <c r="A11" s="453">
        <v>1971</v>
      </c>
      <c r="B11" s="467">
        <v>6914</v>
      </c>
      <c r="C11" s="467">
        <v>155369</v>
      </c>
      <c r="D11" s="468">
        <f t="shared" si="0"/>
        <v>22.471651721145502</v>
      </c>
      <c r="E11" s="469">
        <v>2508</v>
      </c>
      <c r="F11" s="470">
        <v>39115</v>
      </c>
      <c r="G11" s="468">
        <f t="shared" si="1"/>
        <v>15.59609250398724</v>
      </c>
      <c r="H11" s="469">
        <v>63</v>
      </c>
      <c r="I11" s="471">
        <v>606</v>
      </c>
      <c r="J11" s="468">
        <f t="shared" si="2"/>
        <v>9.6190476190476186</v>
      </c>
      <c r="K11" s="469">
        <v>4343</v>
      </c>
      <c r="L11" s="471">
        <v>115648</v>
      </c>
      <c r="M11" s="472">
        <f t="shared" si="3"/>
        <v>26.628597743495281</v>
      </c>
      <c r="N11" s="240"/>
      <c r="O11" s="450">
        <f t="shared" si="4"/>
        <v>2571</v>
      </c>
      <c r="P11" s="450">
        <f t="shared" si="5"/>
        <v>39721</v>
      </c>
      <c r="Q11" s="451">
        <f t="shared" si="6"/>
        <v>15.449630493971217</v>
      </c>
    </row>
    <row r="12" spans="1:18" ht="15.75" customHeight="1" x14ac:dyDescent="0.25">
      <c r="A12" s="453">
        <v>1972</v>
      </c>
      <c r="B12" s="454">
        <v>7393</v>
      </c>
      <c r="C12" s="454">
        <v>163932</v>
      </c>
      <c r="D12" s="455">
        <f t="shared" si="0"/>
        <v>22.173948329500877</v>
      </c>
      <c r="E12" s="456">
        <v>2636</v>
      </c>
      <c r="F12" s="457">
        <v>42834</v>
      </c>
      <c r="G12" s="455">
        <f t="shared" si="1"/>
        <v>16.249620637329286</v>
      </c>
      <c r="H12" s="456">
        <v>66</v>
      </c>
      <c r="I12" s="458">
        <v>614</v>
      </c>
      <c r="J12" s="455">
        <f t="shared" si="2"/>
        <v>9.3030303030303028</v>
      </c>
      <c r="K12" s="456">
        <v>4691</v>
      </c>
      <c r="L12" s="458">
        <v>120484</v>
      </c>
      <c r="M12" s="459">
        <f t="shared" si="3"/>
        <v>25.684075890002131</v>
      </c>
      <c r="N12" s="240"/>
      <c r="O12" s="450">
        <f t="shared" si="4"/>
        <v>2702</v>
      </c>
      <c r="P12" s="450">
        <f t="shared" si="5"/>
        <v>43448</v>
      </c>
      <c r="Q12" s="451">
        <f t="shared" si="6"/>
        <v>16.079940784603998</v>
      </c>
    </row>
    <row r="13" spans="1:18" ht="15.75" customHeight="1" x14ac:dyDescent="0.25">
      <c r="A13" s="453">
        <v>1973</v>
      </c>
      <c r="B13" s="454">
        <v>7704</v>
      </c>
      <c r="C13" s="454">
        <v>178050</v>
      </c>
      <c r="D13" s="455">
        <f t="shared" si="0"/>
        <v>23.111370716510905</v>
      </c>
      <c r="E13" s="456">
        <v>2718</v>
      </c>
      <c r="F13" s="457">
        <v>47191</v>
      </c>
      <c r="G13" s="455">
        <f t="shared" si="1"/>
        <v>17.362398822663724</v>
      </c>
      <c r="H13" s="456">
        <v>66</v>
      </c>
      <c r="I13" s="458">
        <v>621</v>
      </c>
      <c r="J13" s="455">
        <f t="shared" si="2"/>
        <v>9.4090909090909083</v>
      </c>
      <c r="K13" s="456">
        <v>4920</v>
      </c>
      <c r="L13" s="458">
        <v>130238</v>
      </c>
      <c r="M13" s="459">
        <f t="shared" si="3"/>
        <v>26.471138211382115</v>
      </c>
      <c r="N13" s="240"/>
      <c r="O13" s="450">
        <f t="shared" si="4"/>
        <v>2784</v>
      </c>
      <c r="P13" s="450">
        <f t="shared" si="5"/>
        <v>47812</v>
      </c>
      <c r="Q13" s="451">
        <f t="shared" si="6"/>
        <v>17.173850574712645</v>
      </c>
    </row>
    <row r="14" spans="1:18" ht="15.75" customHeight="1" x14ac:dyDescent="0.25">
      <c r="A14" s="453">
        <v>1974</v>
      </c>
      <c r="B14" s="454">
        <v>7980</v>
      </c>
      <c r="C14" s="454">
        <v>192308</v>
      </c>
      <c r="D14" s="455">
        <f t="shared" si="0"/>
        <v>24.098746867167918</v>
      </c>
      <c r="E14" s="456">
        <v>2748</v>
      </c>
      <c r="F14" s="457">
        <v>51458</v>
      </c>
      <c r="G14" s="455">
        <f t="shared" si="1"/>
        <v>18.725618631732168</v>
      </c>
      <c r="H14" s="456">
        <v>65</v>
      </c>
      <c r="I14" s="458">
        <v>602</v>
      </c>
      <c r="J14" s="455">
        <f t="shared" si="2"/>
        <v>9.2615384615384624</v>
      </c>
      <c r="K14" s="456">
        <v>5167</v>
      </c>
      <c r="L14" s="458">
        <v>140248</v>
      </c>
      <c r="M14" s="459">
        <f t="shared" si="3"/>
        <v>27.143023030772209</v>
      </c>
      <c r="N14" s="240"/>
      <c r="O14" s="450">
        <f t="shared" si="4"/>
        <v>2813</v>
      </c>
      <c r="P14" s="450">
        <f t="shared" si="5"/>
        <v>52060</v>
      </c>
      <c r="Q14" s="451">
        <f t="shared" si="6"/>
        <v>18.50693210095983</v>
      </c>
    </row>
    <row r="15" spans="1:18" ht="15.75" customHeight="1" x14ac:dyDescent="0.25">
      <c r="A15" s="453">
        <v>1975</v>
      </c>
      <c r="B15" s="454">
        <v>8475</v>
      </c>
      <c r="C15" s="454">
        <v>208986</v>
      </c>
      <c r="D15" s="455">
        <f t="shared" si="0"/>
        <v>24.659115044247788</v>
      </c>
      <c r="E15" s="456">
        <v>2998</v>
      </c>
      <c r="F15" s="457">
        <v>56270</v>
      </c>
      <c r="G15" s="455">
        <f t="shared" si="1"/>
        <v>18.769179452968647</v>
      </c>
      <c r="H15" s="456">
        <v>68</v>
      </c>
      <c r="I15" s="458">
        <v>560</v>
      </c>
      <c r="J15" s="455">
        <f t="shared" si="2"/>
        <v>8.235294117647058</v>
      </c>
      <c r="K15" s="456">
        <v>5409</v>
      </c>
      <c r="L15" s="458">
        <v>152156</v>
      </c>
      <c r="M15" s="459">
        <f t="shared" si="3"/>
        <v>28.13015344795711</v>
      </c>
      <c r="N15" s="240"/>
      <c r="O15" s="450">
        <f t="shared" si="4"/>
        <v>3066</v>
      </c>
      <c r="P15" s="450">
        <f t="shared" si="5"/>
        <v>56830</v>
      </c>
      <c r="Q15" s="451">
        <f t="shared" si="6"/>
        <v>18.535551206784085</v>
      </c>
    </row>
    <row r="16" spans="1:18" ht="15.75" customHeight="1" x14ac:dyDescent="0.25">
      <c r="A16" s="453">
        <v>1976</v>
      </c>
      <c r="B16" s="454">
        <v>8324</v>
      </c>
      <c r="C16" s="454">
        <v>229811</v>
      </c>
      <c r="D16" s="455">
        <f t="shared" si="0"/>
        <v>27.6082412301778</v>
      </c>
      <c r="E16" s="456">
        <v>2859</v>
      </c>
      <c r="F16" s="457">
        <v>61945</v>
      </c>
      <c r="G16" s="455">
        <f t="shared" si="1"/>
        <v>21.666666666666668</v>
      </c>
      <c r="H16" s="456">
        <v>35</v>
      </c>
      <c r="I16" s="458">
        <v>907</v>
      </c>
      <c r="J16" s="455">
        <f t="shared" si="2"/>
        <v>25.914285714285715</v>
      </c>
      <c r="K16" s="456">
        <v>5430</v>
      </c>
      <c r="L16" s="458">
        <v>166959</v>
      </c>
      <c r="M16" s="459">
        <f t="shared" si="3"/>
        <v>30.747513812154697</v>
      </c>
      <c r="N16" s="240"/>
      <c r="O16" s="450">
        <f t="shared" si="4"/>
        <v>2894</v>
      </c>
      <c r="P16" s="450">
        <f t="shared" si="5"/>
        <v>62852</v>
      </c>
      <c r="Q16" s="451">
        <f t="shared" si="6"/>
        <v>21.718037318590188</v>
      </c>
    </row>
    <row r="17" spans="1:18" ht="15.75" customHeight="1" x14ac:dyDescent="0.25">
      <c r="A17" s="473">
        <v>1977</v>
      </c>
      <c r="B17" s="454">
        <v>8962</v>
      </c>
      <c r="C17" s="454">
        <v>251329</v>
      </c>
      <c r="D17" s="455">
        <f t="shared" si="0"/>
        <v>28.043851818790447</v>
      </c>
      <c r="E17" s="456">
        <v>3090</v>
      </c>
      <c r="F17" s="457">
        <v>68821</v>
      </c>
      <c r="G17" s="455">
        <f t="shared" si="1"/>
        <v>22.272168284789643</v>
      </c>
      <c r="H17" s="456">
        <v>40</v>
      </c>
      <c r="I17" s="458">
        <v>1145</v>
      </c>
      <c r="J17" s="455">
        <f t="shared" si="2"/>
        <v>28.625</v>
      </c>
      <c r="K17" s="456">
        <v>5832</v>
      </c>
      <c r="L17" s="458">
        <v>181363</v>
      </c>
      <c r="M17" s="459">
        <f t="shared" si="3"/>
        <v>31.097908093278463</v>
      </c>
      <c r="N17" s="240"/>
      <c r="O17" s="450">
        <f t="shared" si="4"/>
        <v>3130</v>
      </c>
      <c r="P17" s="450">
        <f t="shared" si="5"/>
        <v>69966</v>
      </c>
      <c r="Q17" s="451">
        <f t="shared" si="6"/>
        <v>22.353354632587859</v>
      </c>
    </row>
    <row r="18" spans="1:18" ht="15.75" customHeight="1" x14ac:dyDescent="0.25">
      <c r="A18" s="473">
        <v>1978</v>
      </c>
      <c r="B18" s="454">
        <v>9506</v>
      </c>
      <c r="C18" s="454">
        <v>277783</v>
      </c>
      <c r="D18" s="455">
        <f t="shared" si="0"/>
        <v>29.221859877971806</v>
      </c>
      <c r="E18" s="456">
        <v>3226</v>
      </c>
      <c r="F18" s="457">
        <v>77805</v>
      </c>
      <c r="G18" s="455">
        <f t="shared" si="1"/>
        <v>24.118102913825169</v>
      </c>
      <c r="H18" s="456">
        <v>48</v>
      </c>
      <c r="I18" s="458">
        <v>1396</v>
      </c>
      <c r="J18" s="455">
        <f t="shared" si="2"/>
        <v>29.083333333333332</v>
      </c>
      <c r="K18" s="456">
        <v>6232</v>
      </c>
      <c r="L18" s="458">
        <v>198582</v>
      </c>
      <c r="M18" s="459">
        <f t="shared" si="3"/>
        <v>31.864890885750963</v>
      </c>
      <c r="N18" s="240"/>
      <c r="O18" s="450">
        <f t="shared" si="4"/>
        <v>3274</v>
      </c>
      <c r="P18" s="450">
        <f t="shared" si="5"/>
        <v>79201</v>
      </c>
      <c r="Q18" s="451">
        <f t="shared" si="6"/>
        <v>24.190897984117289</v>
      </c>
    </row>
    <row r="19" spans="1:18" s="474" customFormat="1" x14ac:dyDescent="0.25">
      <c r="A19" s="473">
        <v>1979</v>
      </c>
      <c r="B19" s="454">
        <v>10658</v>
      </c>
      <c r="C19" s="454">
        <v>330345</v>
      </c>
      <c r="D19" s="455">
        <f t="shared" si="0"/>
        <v>30.995027209607805</v>
      </c>
      <c r="E19" s="456">
        <v>3540</v>
      </c>
      <c r="F19" s="457">
        <v>92949</v>
      </c>
      <c r="G19" s="455">
        <f t="shared" si="1"/>
        <v>26.256779661016949</v>
      </c>
      <c r="H19" s="456">
        <v>57</v>
      </c>
      <c r="I19" s="458">
        <v>1765</v>
      </c>
      <c r="J19" s="455">
        <f t="shared" si="2"/>
        <v>30.964912280701753</v>
      </c>
      <c r="K19" s="456">
        <v>7061</v>
      </c>
      <c r="L19" s="458">
        <v>235631</v>
      </c>
      <c r="M19" s="459">
        <f t="shared" si="3"/>
        <v>33.370769012887692</v>
      </c>
      <c r="N19" s="452"/>
      <c r="O19" s="450">
        <f t="shared" si="4"/>
        <v>3597</v>
      </c>
      <c r="P19" s="450">
        <f t="shared" si="5"/>
        <v>94714</v>
      </c>
      <c r="Q19" s="451">
        <f t="shared" si="6"/>
        <v>26.331387267167084</v>
      </c>
      <c r="R19" s="240"/>
    </row>
    <row r="20" spans="1:18" ht="14.25" thickBot="1" x14ac:dyDescent="0.3">
      <c r="A20" s="475">
        <v>1980</v>
      </c>
      <c r="B20" s="461">
        <v>11796</v>
      </c>
      <c r="C20" s="461">
        <v>402979</v>
      </c>
      <c r="D20" s="462">
        <f t="shared" si="0"/>
        <v>34.162343167175315</v>
      </c>
      <c r="E20" s="476">
        <v>3934</v>
      </c>
      <c r="F20" s="476">
        <v>112502</v>
      </c>
      <c r="G20" s="462">
        <f t="shared" si="1"/>
        <v>28.59735638027453</v>
      </c>
      <c r="H20" s="476">
        <v>66</v>
      </c>
      <c r="I20" s="477">
        <v>2184</v>
      </c>
      <c r="J20" s="462">
        <f t="shared" si="2"/>
        <v>33.090909090909093</v>
      </c>
      <c r="K20" s="476">
        <v>7796</v>
      </c>
      <c r="L20" s="477">
        <v>288293</v>
      </c>
      <c r="M20" s="466">
        <f t="shared" si="3"/>
        <v>36.979604925602871</v>
      </c>
      <c r="N20" s="240"/>
      <c r="O20" s="450">
        <f t="shared" si="4"/>
        <v>4000</v>
      </c>
      <c r="P20" s="450">
        <f t="shared" si="5"/>
        <v>114686</v>
      </c>
      <c r="Q20" s="451">
        <f t="shared" si="6"/>
        <v>28.671500000000002</v>
      </c>
    </row>
    <row r="21" spans="1:18" x14ac:dyDescent="0.25">
      <c r="A21" s="478">
        <v>1981</v>
      </c>
      <c r="B21" s="467">
        <v>13728</v>
      </c>
      <c r="C21" s="467">
        <v>535876</v>
      </c>
      <c r="D21" s="468">
        <f t="shared" si="0"/>
        <v>39.035256410256409</v>
      </c>
      <c r="E21" s="479">
        <v>4453</v>
      </c>
      <c r="F21" s="479">
        <v>143370</v>
      </c>
      <c r="G21" s="468">
        <f t="shared" si="1"/>
        <v>32.196272176061079</v>
      </c>
      <c r="H21" s="479">
        <v>72</v>
      </c>
      <c r="I21" s="480">
        <v>2994</v>
      </c>
      <c r="J21" s="468">
        <f t="shared" si="2"/>
        <v>41.583333333333336</v>
      </c>
      <c r="K21" s="479">
        <v>9203</v>
      </c>
      <c r="L21" s="480">
        <v>389512</v>
      </c>
      <c r="M21" s="472">
        <f t="shared" si="3"/>
        <v>42.324459415408022</v>
      </c>
      <c r="N21" s="240"/>
      <c r="O21" s="450">
        <f t="shared" si="4"/>
        <v>4525</v>
      </c>
      <c r="P21" s="450">
        <f t="shared" si="5"/>
        <v>146364</v>
      </c>
      <c r="Q21" s="451">
        <f t="shared" si="6"/>
        <v>32.345635359116024</v>
      </c>
    </row>
    <row r="22" spans="1:18" x14ac:dyDescent="0.25">
      <c r="A22" s="473">
        <v>1982</v>
      </c>
      <c r="B22" s="454">
        <v>15319</v>
      </c>
      <c r="C22" s="454">
        <v>661125</v>
      </c>
      <c r="D22" s="455">
        <f t="shared" si="0"/>
        <v>43.157190417129058</v>
      </c>
      <c r="E22" s="481">
        <v>4981</v>
      </c>
      <c r="F22" s="481">
        <v>175107</v>
      </c>
      <c r="G22" s="455">
        <f t="shared" si="1"/>
        <v>35.154988958040555</v>
      </c>
      <c r="H22" s="481">
        <v>78</v>
      </c>
      <c r="I22" s="482">
        <v>3732</v>
      </c>
      <c r="J22" s="455">
        <f t="shared" si="2"/>
        <v>47.846153846153847</v>
      </c>
      <c r="K22" s="481">
        <v>10260</v>
      </c>
      <c r="L22" s="482">
        <v>482286</v>
      </c>
      <c r="M22" s="459">
        <f t="shared" si="3"/>
        <v>47.00643274853801</v>
      </c>
      <c r="N22" s="240"/>
      <c r="O22" s="450">
        <f t="shared" si="4"/>
        <v>5059</v>
      </c>
      <c r="P22" s="450">
        <f t="shared" si="5"/>
        <v>178839</v>
      </c>
      <c r="Q22" s="451">
        <f t="shared" si="6"/>
        <v>35.350662186202804</v>
      </c>
    </row>
    <row r="23" spans="1:18" x14ac:dyDescent="0.25">
      <c r="A23" s="473">
        <v>1983</v>
      </c>
      <c r="B23" s="454">
        <v>16959</v>
      </c>
      <c r="C23" s="454">
        <v>772907</v>
      </c>
      <c r="D23" s="455">
        <f t="shared" si="0"/>
        <v>45.575033905301019</v>
      </c>
      <c r="E23" s="481">
        <v>5476</v>
      </c>
      <c r="F23" s="481">
        <v>202462</v>
      </c>
      <c r="G23" s="455">
        <f t="shared" si="1"/>
        <v>36.972607742878012</v>
      </c>
      <c r="H23" s="481">
        <v>89</v>
      </c>
      <c r="I23" s="482">
        <v>4280</v>
      </c>
      <c r="J23" s="455">
        <f t="shared" si="2"/>
        <v>48.08988764044944</v>
      </c>
      <c r="K23" s="481">
        <v>11394</v>
      </c>
      <c r="L23" s="482">
        <v>566165</v>
      </c>
      <c r="M23" s="459">
        <f t="shared" si="3"/>
        <v>49.689748990696856</v>
      </c>
      <c r="N23" s="240"/>
      <c r="O23" s="450">
        <f t="shared" si="4"/>
        <v>5565</v>
      </c>
      <c r="P23" s="450">
        <f t="shared" si="5"/>
        <v>206742</v>
      </c>
      <c r="Q23" s="451">
        <f t="shared" si="6"/>
        <v>37.150404312668464</v>
      </c>
    </row>
    <row r="24" spans="1:18" x14ac:dyDescent="0.25">
      <c r="A24" s="473">
        <v>1984</v>
      </c>
      <c r="B24" s="454">
        <v>18480</v>
      </c>
      <c r="C24" s="454">
        <v>870170</v>
      </c>
      <c r="D24" s="455">
        <f t="shared" si="0"/>
        <v>47.087121212121211</v>
      </c>
      <c r="E24" s="481">
        <v>6032</v>
      </c>
      <c r="F24" s="481">
        <v>226443</v>
      </c>
      <c r="G24" s="455">
        <f t="shared" si="1"/>
        <v>37.540285145888596</v>
      </c>
      <c r="H24" s="481">
        <v>101</v>
      </c>
      <c r="I24" s="482">
        <v>4713</v>
      </c>
      <c r="J24" s="455">
        <f t="shared" si="2"/>
        <v>46.663366336633665</v>
      </c>
      <c r="K24" s="481">
        <v>12347</v>
      </c>
      <c r="L24" s="482">
        <v>639014</v>
      </c>
      <c r="M24" s="459">
        <f t="shared" si="3"/>
        <v>51.754596258200372</v>
      </c>
      <c r="N24" s="240"/>
      <c r="O24" s="450">
        <f t="shared" si="4"/>
        <v>6133</v>
      </c>
      <c r="P24" s="450">
        <f t="shared" si="5"/>
        <v>231156</v>
      </c>
      <c r="Q24" s="451">
        <f t="shared" si="6"/>
        <v>37.690526659057561</v>
      </c>
    </row>
    <row r="25" spans="1:18" x14ac:dyDescent="0.25">
      <c r="A25" s="473">
        <v>1985</v>
      </c>
      <c r="B25" s="454">
        <v>19808</v>
      </c>
      <c r="C25" s="454">
        <v>931884</v>
      </c>
      <c r="D25" s="455">
        <f t="shared" si="0"/>
        <v>47.045840064620357</v>
      </c>
      <c r="E25" s="481">
        <v>6411</v>
      </c>
      <c r="F25" s="481">
        <v>238343</v>
      </c>
      <c r="G25" s="455">
        <f t="shared" si="1"/>
        <v>37.177195445328344</v>
      </c>
      <c r="H25" s="481">
        <v>109</v>
      </c>
      <c r="I25" s="482">
        <v>5035</v>
      </c>
      <c r="J25" s="455">
        <f t="shared" si="2"/>
        <v>46.192660550458719</v>
      </c>
      <c r="K25" s="481">
        <v>13288</v>
      </c>
      <c r="L25" s="482">
        <v>688506</v>
      </c>
      <c r="M25" s="459">
        <f t="shared" si="3"/>
        <v>51.814118001204093</v>
      </c>
      <c r="N25" s="240"/>
      <c r="O25" s="450">
        <f t="shared" si="4"/>
        <v>6520</v>
      </c>
      <c r="P25" s="450">
        <f t="shared" si="5"/>
        <v>243378</v>
      </c>
      <c r="Q25" s="451">
        <f t="shared" si="6"/>
        <v>37.327914110429447</v>
      </c>
    </row>
    <row r="26" spans="1:18" x14ac:dyDescent="0.25">
      <c r="A26" s="473">
        <v>1986</v>
      </c>
      <c r="B26" s="454">
        <v>20809</v>
      </c>
      <c r="C26" s="454">
        <v>971127</v>
      </c>
      <c r="D26" s="455">
        <f t="shared" si="0"/>
        <v>46.668604930558892</v>
      </c>
      <c r="E26" s="481">
        <v>6765</v>
      </c>
      <c r="F26" s="481">
        <v>241611</v>
      </c>
      <c r="G26" s="455">
        <f t="shared" si="1"/>
        <v>35.714855875831489</v>
      </c>
      <c r="H26" s="481">
        <v>119</v>
      </c>
      <c r="I26" s="482">
        <v>5165</v>
      </c>
      <c r="J26" s="455">
        <f t="shared" si="2"/>
        <v>43.403361344537814</v>
      </c>
      <c r="K26" s="481">
        <v>13925</v>
      </c>
      <c r="L26" s="482">
        <v>724351</v>
      </c>
      <c r="M26" s="459">
        <f t="shared" si="3"/>
        <v>52.018025134649911</v>
      </c>
      <c r="N26" s="240"/>
      <c r="O26" s="450">
        <f t="shared" si="4"/>
        <v>6884</v>
      </c>
      <c r="P26" s="450">
        <f t="shared" si="5"/>
        <v>246776</v>
      </c>
      <c r="Q26" s="451">
        <f t="shared" si="6"/>
        <v>35.847762928529924</v>
      </c>
    </row>
    <row r="27" spans="1:18" x14ac:dyDescent="0.25">
      <c r="A27" s="473">
        <v>1987</v>
      </c>
      <c r="B27" s="454">
        <v>21933</v>
      </c>
      <c r="C27" s="454">
        <v>989503</v>
      </c>
      <c r="D27" s="455">
        <f t="shared" si="0"/>
        <v>45.114804176355264</v>
      </c>
      <c r="E27" s="481">
        <v>7255</v>
      </c>
      <c r="F27" s="481">
        <v>240355</v>
      </c>
      <c r="G27" s="455">
        <f t="shared" si="1"/>
        <v>33.129565816678152</v>
      </c>
      <c r="H27" s="481">
        <v>124</v>
      </c>
      <c r="I27" s="482">
        <v>5191</v>
      </c>
      <c r="J27" s="455">
        <f t="shared" si="2"/>
        <v>41.862903225806448</v>
      </c>
      <c r="K27" s="481">
        <v>14554</v>
      </c>
      <c r="L27" s="482">
        <v>743957</v>
      </c>
      <c r="M27" s="459">
        <f t="shared" si="3"/>
        <v>51.11701250515322</v>
      </c>
      <c r="N27" s="240"/>
      <c r="O27" s="450">
        <f t="shared" si="4"/>
        <v>7379</v>
      </c>
      <c r="P27" s="450">
        <f t="shared" si="5"/>
        <v>245546</v>
      </c>
      <c r="Q27" s="451">
        <f t="shared" si="6"/>
        <v>33.276324705244612</v>
      </c>
    </row>
    <row r="28" spans="1:18" x14ac:dyDescent="0.25">
      <c r="A28" s="473">
        <v>1988</v>
      </c>
      <c r="B28" s="454">
        <v>22762</v>
      </c>
      <c r="C28" s="454">
        <v>1003648</v>
      </c>
      <c r="D28" s="455">
        <f t="shared" si="0"/>
        <v>44.093137685616377</v>
      </c>
      <c r="E28" s="481">
        <v>7536</v>
      </c>
      <c r="F28" s="481">
        <v>240130</v>
      </c>
      <c r="G28" s="455">
        <f t="shared" si="1"/>
        <v>31.864384288747345</v>
      </c>
      <c r="H28" s="481">
        <v>123</v>
      </c>
      <c r="I28" s="482">
        <v>5353</v>
      </c>
      <c r="J28" s="455">
        <f t="shared" si="2"/>
        <v>43.520325203252035</v>
      </c>
      <c r="K28" s="481">
        <v>15103</v>
      </c>
      <c r="L28" s="482">
        <v>758165</v>
      </c>
      <c r="M28" s="459">
        <f t="shared" si="3"/>
        <v>50.19962921273919</v>
      </c>
      <c r="N28" s="240"/>
      <c r="O28" s="450">
        <f t="shared" si="4"/>
        <v>7659</v>
      </c>
      <c r="P28" s="450">
        <f t="shared" si="5"/>
        <v>245483</v>
      </c>
      <c r="Q28" s="451">
        <f t="shared" si="6"/>
        <v>32.051573312442876</v>
      </c>
    </row>
    <row r="29" spans="1:18" x14ac:dyDescent="0.25">
      <c r="A29" s="473">
        <v>1989</v>
      </c>
      <c r="B29" s="454">
        <v>23957</v>
      </c>
      <c r="C29" s="454">
        <v>1020771</v>
      </c>
      <c r="D29" s="455">
        <f t="shared" si="0"/>
        <v>42.608465166757107</v>
      </c>
      <c r="E29" s="481">
        <v>7818</v>
      </c>
      <c r="F29" s="481">
        <v>241341</v>
      </c>
      <c r="G29" s="455">
        <f t="shared" si="1"/>
        <v>30.869915579432078</v>
      </c>
      <c r="H29" s="481">
        <v>130</v>
      </c>
      <c r="I29" s="482">
        <v>5527</v>
      </c>
      <c r="J29" s="455">
        <f t="shared" si="2"/>
        <v>42.515384615384619</v>
      </c>
      <c r="K29" s="481">
        <v>16009</v>
      </c>
      <c r="L29" s="482">
        <v>773903</v>
      </c>
      <c r="M29" s="459">
        <f t="shared" si="3"/>
        <v>48.341745268286587</v>
      </c>
      <c r="N29" s="240"/>
      <c r="O29" s="450">
        <f t="shared" si="4"/>
        <v>7948</v>
      </c>
      <c r="P29" s="450">
        <f t="shared" si="5"/>
        <v>246868</v>
      </c>
      <c r="Q29" s="451">
        <f t="shared" si="6"/>
        <v>31.060392551585306</v>
      </c>
    </row>
    <row r="30" spans="1:18" ht="14.25" thickBot="1" x14ac:dyDescent="0.3">
      <c r="A30" s="475">
        <v>1990</v>
      </c>
      <c r="B30" s="461">
        <v>25337</v>
      </c>
      <c r="C30" s="461">
        <v>1040166</v>
      </c>
      <c r="D30" s="462">
        <f t="shared" si="0"/>
        <v>41.053242293878519</v>
      </c>
      <c r="E30" s="476">
        <v>8157</v>
      </c>
      <c r="F30" s="476">
        <v>249026</v>
      </c>
      <c r="G30" s="462">
        <f t="shared" si="1"/>
        <v>30.529116096604145</v>
      </c>
      <c r="H30" s="476">
        <v>132</v>
      </c>
      <c r="I30" s="477">
        <v>5722</v>
      </c>
      <c r="J30" s="462">
        <f t="shared" si="2"/>
        <v>43.348484848484851</v>
      </c>
      <c r="K30" s="476">
        <v>17048</v>
      </c>
      <c r="L30" s="477">
        <v>785418</v>
      </c>
      <c r="M30" s="466">
        <f t="shared" si="3"/>
        <v>46.070976067573909</v>
      </c>
      <c r="N30" s="240"/>
      <c r="O30" s="450">
        <f t="shared" si="4"/>
        <v>8289</v>
      </c>
      <c r="P30" s="450">
        <f t="shared" si="5"/>
        <v>254748</v>
      </c>
      <c r="Q30" s="451">
        <f t="shared" si="6"/>
        <v>30.733260948244663</v>
      </c>
    </row>
    <row r="31" spans="1:18" x14ac:dyDescent="0.25">
      <c r="A31" s="478">
        <v>1991</v>
      </c>
      <c r="B31" s="467">
        <v>26849</v>
      </c>
      <c r="C31" s="467">
        <v>1052140</v>
      </c>
      <c r="D31" s="468">
        <f t="shared" si="0"/>
        <v>39.187306789824575</v>
      </c>
      <c r="E31" s="479">
        <v>8531</v>
      </c>
      <c r="F31" s="479">
        <v>251182</v>
      </c>
      <c r="G31" s="468">
        <f t="shared" si="1"/>
        <v>29.443441566053217</v>
      </c>
      <c r="H31" s="479">
        <v>136</v>
      </c>
      <c r="I31" s="480">
        <v>5891</v>
      </c>
      <c r="J31" s="468">
        <f t="shared" si="2"/>
        <v>43.316176470588232</v>
      </c>
      <c r="K31" s="479">
        <v>18182</v>
      </c>
      <c r="L31" s="480">
        <v>795067</v>
      </c>
      <c r="M31" s="472">
        <f t="shared" si="3"/>
        <v>43.728247717522827</v>
      </c>
      <c r="N31" s="240"/>
      <c r="O31" s="450">
        <f t="shared" si="4"/>
        <v>8667</v>
      </c>
      <c r="P31" s="450">
        <f t="shared" si="5"/>
        <v>257073</v>
      </c>
      <c r="Q31" s="451">
        <f t="shared" si="6"/>
        <v>29.661128418137764</v>
      </c>
    </row>
    <row r="32" spans="1:18" x14ac:dyDescent="0.25">
      <c r="A32" s="473">
        <v>1992</v>
      </c>
      <c r="B32" s="454">
        <v>28492</v>
      </c>
      <c r="C32" s="454">
        <v>1070169</v>
      </c>
      <c r="D32" s="455">
        <f t="shared" si="0"/>
        <v>37.560332724975432</v>
      </c>
      <c r="E32" s="481">
        <v>8833</v>
      </c>
      <c r="F32" s="481">
        <v>255060</v>
      </c>
      <c r="G32" s="455">
        <f t="shared" si="1"/>
        <v>28.875806634212612</v>
      </c>
      <c r="H32" s="481">
        <v>139</v>
      </c>
      <c r="I32" s="482">
        <v>6109</v>
      </c>
      <c r="J32" s="455">
        <f t="shared" si="2"/>
        <v>43.949640287769782</v>
      </c>
      <c r="K32" s="481">
        <v>19520</v>
      </c>
      <c r="L32" s="482">
        <v>809000</v>
      </c>
      <c r="M32" s="459">
        <f t="shared" si="3"/>
        <v>41.444672131147541</v>
      </c>
      <c r="N32" s="240"/>
      <c r="O32" s="450">
        <f t="shared" si="4"/>
        <v>8972</v>
      </c>
      <c r="P32" s="450">
        <f t="shared" si="5"/>
        <v>261169</v>
      </c>
      <c r="Q32" s="451">
        <f t="shared" si="6"/>
        <v>29.109340169415962</v>
      </c>
    </row>
    <row r="33" spans="1:17" x14ac:dyDescent="0.25">
      <c r="A33" s="473">
        <v>1993</v>
      </c>
      <c r="B33" s="454">
        <v>30184</v>
      </c>
      <c r="C33" s="454">
        <v>1092464</v>
      </c>
      <c r="D33" s="455">
        <f t="shared" si="0"/>
        <v>36.193479989398355</v>
      </c>
      <c r="E33" s="481">
        <v>9266</v>
      </c>
      <c r="F33" s="481">
        <v>260508</v>
      </c>
      <c r="G33" s="455">
        <f t="shared" si="1"/>
        <v>28.114396719188431</v>
      </c>
      <c r="H33" s="481">
        <v>147</v>
      </c>
      <c r="I33" s="482">
        <v>6424</v>
      </c>
      <c r="J33" s="455">
        <f t="shared" si="2"/>
        <v>43.700680272108841</v>
      </c>
      <c r="K33" s="481">
        <v>20771</v>
      </c>
      <c r="L33" s="482">
        <v>825532</v>
      </c>
      <c r="M33" s="459">
        <f t="shared" si="3"/>
        <v>39.744451398584566</v>
      </c>
      <c r="N33" s="240"/>
      <c r="O33" s="450">
        <f t="shared" si="4"/>
        <v>9413</v>
      </c>
      <c r="P33" s="450">
        <f t="shared" si="5"/>
        <v>266932</v>
      </c>
      <c r="Q33" s="451">
        <f t="shared" si="6"/>
        <v>28.357803038351218</v>
      </c>
    </row>
    <row r="34" spans="1:17" x14ac:dyDescent="0.25">
      <c r="A34" s="473">
        <v>1994</v>
      </c>
      <c r="B34" s="454">
        <v>31604</v>
      </c>
      <c r="C34" s="454">
        <v>1132437</v>
      </c>
      <c r="D34" s="455">
        <f t="shared" si="0"/>
        <v>35.832078217947092</v>
      </c>
      <c r="E34" s="481">
        <v>9568</v>
      </c>
      <c r="F34" s="481">
        <v>270119</v>
      </c>
      <c r="G34" s="455">
        <f t="shared" si="1"/>
        <v>28.2315008361204</v>
      </c>
      <c r="H34" s="481">
        <v>316</v>
      </c>
      <c r="I34" s="482">
        <v>15296</v>
      </c>
      <c r="J34" s="455">
        <f t="shared" si="2"/>
        <v>48.405063291139243</v>
      </c>
      <c r="K34" s="481">
        <v>21720</v>
      </c>
      <c r="L34" s="482">
        <v>847022</v>
      </c>
      <c r="M34" s="459">
        <f t="shared" si="3"/>
        <v>38.997329650092084</v>
      </c>
      <c r="N34" s="240"/>
      <c r="O34" s="450">
        <f t="shared" si="4"/>
        <v>9884</v>
      </c>
      <c r="P34" s="450">
        <f t="shared" si="5"/>
        <v>285415</v>
      </c>
      <c r="Q34" s="451">
        <f t="shared" si="6"/>
        <v>28.876467017401861</v>
      </c>
    </row>
    <row r="35" spans="1:17" x14ac:dyDescent="0.25">
      <c r="A35" s="473">
        <v>1995</v>
      </c>
      <c r="B35" s="454">
        <v>33938</v>
      </c>
      <c r="C35" s="454">
        <v>1187735</v>
      </c>
      <c r="D35" s="455">
        <f t="shared" si="0"/>
        <v>34.997200777889091</v>
      </c>
      <c r="E35" s="481">
        <v>9829</v>
      </c>
      <c r="F35" s="481">
        <v>280183</v>
      </c>
      <c r="G35" s="455">
        <f t="shared" si="1"/>
        <v>28.505748295859192</v>
      </c>
      <c r="H35" s="481">
        <v>354</v>
      </c>
      <c r="I35" s="482">
        <v>15758</v>
      </c>
      <c r="J35" s="455">
        <f t="shared" si="2"/>
        <v>44.514124293785308</v>
      </c>
      <c r="K35" s="481">
        <v>23755</v>
      </c>
      <c r="L35" s="482">
        <v>891794</v>
      </c>
      <c r="M35" s="459">
        <f t="shared" si="3"/>
        <v>37.541317617343715</v>
      </c>
      <c r="N35" s="240"/>
      <c r="O35" s="450">
        <f t="shared" si="4"/>
        <v>10183</v>
      </c>
      <c r="P35" s="450">
        <f t="shared" si="5"/>
        <v>295941</v>
      </c>
      <c r="Q35" s="451">
        <f t="shared" si="6"/>
        <v>29.062260630462536</v>
      </c>
    </row>
    <row r="36" spans="1:17" x14ac:dyDescent="0.25">
      <c r="A36" s="473">
        <v>1996</v>
      </c>
      <c r="B36" s="454">
        <v>35933</v>
      </c>
      <c r="C36" s="454">
        <v>1266876</v>
      </c>
      <c r="D36" s="455">
        <f t="shared" si="0"/>
        <v>35.256616480672363</v>
      </c>
      <c r="E36" s="481">
        <v>10134</v>
      </c>
      <c r="F36" s="481">
        <v>291771</v>
      </c>
      <c r="G36" s="455">
        <f t="shared" si="1"/>
        <v>28.791296625222024</v>
      </c>
      <c r="H36" s="481">
        <v>381</v>
      </c>
      <c r="I36" s="482">
        <v>16542</v>
      </c>
      <c r="J36" s="455">
        <f t="shared" si="2"/>
        <v>43.417322834645667</v>
      </c>
      <c r="K36" s="481">
        <v>25418</v>
      </c>
      <c r="L36" s="482">
        <v>958563</v>
      </c>
      <c r="M36" s="459">
        <f t="shared" si="3"/>
        <v>37.711975765205757</v>
      </c>
      <c r="N36" s="240"/>
      <c r="O36" s="450">
        <f t="shared" si="4"/>
        <v>10515</v>
      </c>
      <c r="P36" s="450">
        <f t="shared" si="5"/>
        <v>308313</v>
      </c>
      <c r="Q36" s="451">
        <f t="shared" si="6"/>
        <v>29.321255349500714</v>
      </c>
    </row>
    <row r="37" spans="1:17" x14ac:dyDescent="0.25">
      <c r="A37" s="473">
        <v>1997</v>
      </c>
      <c r="B37" s="454">
        <v>38801</v>
      </c>
      <c r="C37" s="454">
        <v>1368461</v>
      </c>
      <c r="D37" s="455">
        <f t="shared" ref="D37:D61" si="7">C37/B37</f>
        <v>35.268704414834666</v>
      </c>
      <c r="E37" s="481">
        <v>10620</v>
      </c>
      <c r="F37" s="481">
        <v>317212</v>
      </c>
      <c r="G37" s="455">
        <f t="shared" ref="G37:G61" si="8">F37/E37</f>
        <v>29.86930320150659</v>
      </c>
      <c r="H37" s="481">
        <v>406</v>
      </c>
      <c r="I37" s="482">
        <v>17216</v>
      </c>
      <c r="J37" s="455">
        <f t="shared" ref="J37:J61" si="9">I37/H37</f>
        <v>42.403940886699509</v>
      </c>
      <c r="K37" s="481">
        <v>27775</v>
      </c>
      <c r="L37" s="482">
        <v>1034033</v>
      </c>
      <c r="M37" s="459">
        <f t="shared" ref="M37:M61" si="10">L37/K37</f>
        <v>37.228910891089107</v>
      </c>
      <c r="N37" s="240"/>
      <c r="O37" s="450">
        <f t="shared" ref="O37:O60" si="11">E37+H37</f>
        <v>11026</v>
      </c>
      <c r="P37" s="450">
        <f t="shared" ref="P37:P60" si="12">F37+I37</f>
        <v>334428</v>
      </c>
      <c r="Q37" s="451">
        <f t="shared" ref="Q37:Q60" si="13">P37/O37</f>
        <v>30.330854344277164</v>
      </c>
    </row>
    <row r="38" spans="1:17" x14ac:dyDescent="0.25">
      <c r="A38" s="473">
        <v>1998</v>
      </c>
      <c r="B38" s="454">
        <v>40345</v>
      </c>
      <c r="C38" s="454">
        <v>1477715</v>
      </c>
      <c r="D38" s="455">
        <f t="shared" si="7"/>
        <v>36.626967406122198</v>
      </c>
      <c r="E38" s="481">
        <v>10767</v>
      </c>
      <c r="F38" s="481">
        <v>329652</v>
      </c>
      <c r="G38" s="455">
        <f t="shared" si="8"/>
        <v>30.616884926163277</v>
      </c>
      <c r="H38" s="481">
        <v>439</v>
      </c>
      <c r="I38" s="483">
        <v>18399</v>
      </c>
      <c r="J38" s="455">
        <f t="shared" si="9"/>
        <v>41.911161731207287</v>
      </c>
      <c r="K38" s="481">
        <v>29139</v>
      </c>
      <c r="L38" s="483">
        <v>1129664</v>
      </c>
      <c r="M38" s="459">
        <f t="shared" si="10"/>
        <v>38.768111465733213</v>
      </c>
      <c r="N38" s="240"/>
      <c r="O38" s="450">
        <f t="shared" si="11"/>
        <v>11206</v>
      </c>
      <c r="P38" s="450">
        <f t="shared" si="12"/>
        <v>348051</v>
      </c>
      <c r="Q38" s="451">
        <f t="shared" si="13"/>
        <v>31.05934320899518</v>
      </c>
    </row>
    <row r="39" spans="1:17" x14ac:dyDescent="0.25">
      <c r="A39" s="473">
        <v>1999</v>
      </c>
      <c r="B39" s="454">
        <v>41226</v>
      </c>
      <c r="C39" s="454">
        <v>1587667</v>
      </c>
      <c r="D39" s="455">
        <f t="shared" si="7"/>
        <v>38.511303546305733</v>
      </c>
      <c r="E39" s="481">
        <v>10849</v>
      </c>
      <c r="F39" s="481">
        <v>341901</v>
      </c>
      <c r="G39" s="455">
        <f t="shared" si="8"/>
        <v>31.514517467047654</v>
      </c>
      <c r="H39" s="481">
        <v>475</v>
      </c>
      <c r="I39" s="483">
        <v>19514</v>
      </c>
      <c r="J39" s="455">
        <f t="shared" si="9"/>
        <v>41.082105263157892</v>
      </c>
      <c r="K39" s="481">
        <v>29902</v>
      </c>
      <c r="L39" s="483">
        <v>1226252</v>
      </c>
      <c r="M39" s="459">
        <f t="shared" si="10"/>
        <v>41.009029496354756</v>
      </c>
      <c r="N39" s="240"/>
      <c r="O39" s="450">
        <f t="shared" si="11"/>
        <v>11324</v>
      </c>
      <c r="P39" s="450">
        <f t="shared" si="12"/>
        <v>361415</v>
      </c>
      <c r="Q39" s="451">
        <f t="shared" si="13"/>
        <v>31.915842458495231</v>
      </c>
    </row>
    <row r="40" spans="1:17" ht="14.25" thickBot="1" x14ac:dyDescent="0.3">
      <c r="A40" s="475">
        <v>2000</v>
      </c>
      <c r="B40" s="484">
        <v>41951</v>
      </c>
      <c r="C40" s="461">
        <v>1665398</v>
      </c>
      <c r="D40" s="462">
        <f t="shared" si="7"/>
        <v>39.698648423160357</v>
      </c>
      <c r="E40" s="464">
        <v>10887</v>
      </c>
      <c r="F40" s="476">
        <v>352733</v>
      </c>
      <c r="G40" s="462">
        <f t="shared" si="8"/>
        <v>32.399467254523742</v>
      </c>
      <c r="H40" s="464">
        <v>472</v>
      </c>
      <c r="I40" s="485">
        <v>19345</v>
      </c>
      <c r="J40" s="462">
        <f t="shared" si="9"/>
        <v>40.985169491525426</v>
      </c>
      <c r="K40" s="464">
        <v>30592</v>
      </c>
      <c r="L40" s="485">
        <v>1293320</v>
      </c>
      <c r="M40" s="466">
        <f t="shared" si="10"/>
        <v>42.276412133891213</v>
      </c>
      <c r="N40" s="240"/>
      <c r="O40" s="450">
        <f t="shared" si="11"/>
        <v>11359</v>
      </c>
      <c r="P40" s="450">
        <f t="shared" si="12"/>
        <v>372078</v>
      </c>
      <c r="Q40" s="451">
        <f t="shared" si="13"/>
        <v>32.75622854124483</v>
      </c>
    </row>
    <row r="41" spans="1:17" x14ac:dyDescent="0.25">
      <c r="A41" s="478">
        <v>2001</v>
      </c>
      <c r="B41" s="467">
        <v>43309</v>
      </c>
      <c r="C41" s="467">
        <v>1729638</v>
      </c>
      <c r="D41" s="468">
        <f t="shared" si="7"/>
        <v>39.937149322311761</v>
      </c>
      <c r="E41" s="479">
        <v>10981</v>
      </c>
      <c r="F41" s="479">
        <v>361678</v>
      </c>
      <c r="G41" s="468">
        <f t="shared" si="8"/>
        <v>32.936708860759495</v>
      </c>
      <c r="H41" s="479">
        <v>467</v>
      </c>
      <c r="I41" s="486">
        <v>20115</v>
      </c>
      <c r="J41" s="468">
        <f t="shared" si="9"/>
        <v>43.072805139186293</v>
      </c>
      <c r="K41" s="479">
        <v>31861</v>
      </c>
      <c r="L41" s="486">
        <v>1347845</v>
      </c>
      <c r="M41" s="472">
        <f t="shared" si="10"/>
        <v>42.303913875898431</v>
      </c>
      <c r="N41" s="240"/>
      <c r="O41" s="450">
        <f t="shared" si="11"/>
        <v>11448</v>
      </c>
      <c r="P41" s="450">
        <f t="shared" si="12"/>
        <v>381793</v>
      </c>
      <c r="Q41" s="451">
        <f t="shared" si="13"/>
        <v>33.350192173305381</v>
      </c>
    </row>
    <row r="42" spans="1:17" x14ac:dyDescent="0.25">
      <c r="A42" s="473">
        <v>2002</v>
      </c>
      <c r="B42" s="454">
        <v>44177</v>
      </c>
      <c r="C42" s="454">
        <v>1771738</v>
      </c>
      <c r="D42" s="455">
        <f t="shared" si="7"/>
        <v>40.10543948208344</v>
      </c>
      <c r="E42" s="481">
        <v>11144</v>
      </c>
      <c r="F42" s="481">
        <v>366900</v>
      </c>
      <c r="G42" s="455">
        <f t="shared" si="8"/>
        <v>32.923546302943286</v>
      </c>
      <c r="H42" s="481">
        <v>488</v>
      </c>
      <c r="I42" s="483">
        <v>20399</v>
      </c>
      <c r="J42" s="455">
        <f t="shared" si="9"/>
        <v>41.80122950819672</v>
      </c>
      <c r="K42" s="481">
        <v>32545</v>
      </c>
      <c r="L42" s="483">
        <v>1384439</v>
      </c>
      <c r="M42" s="459">
        <f t="shared" si="10"/>
        <v>42.539222614840988</v>
      </c>
      <c r="N42" s="240"/>
      <c r="O42" s="450">
        <f t="shared" si="11"/>
        <v>11632</v>
      </c>
      <c r="P42" s="450">
        <f t="shared" si="12"/>
        <v>387299</v>
      </c>
      <c r="Q42" s="451">
        <f t="shared" si="13"/>
        <v>33.295993810178814</v>
      </c>
    </row>
    <row r="43" spans="1:17" x14ac:dyDescent="0.25">
      <c r="A43" s="473">
        <v>2003</v>
      </c>
      <c r="B43" s="454">
        <v>45272</v>
      </c>
      <c r="C43" s="454">
        <v>1808539</v>
      </c>
      <c r="D43" s="455">
        <f t="shared" si="7"/>
        <v>39.948290333981269</v>
      </c>
      <c r="E43" s="481">
        <v>11414</v>
      </c>
      <c r="F43" s="481">
        <v>372605</v>
      </c>
      <c r="G43" s="455">
        <f t="shared" si="8"/>
        <v>32.644559313124233</v>
      </c>
      <c r="H43" s="481">
        <v>510</v>
      </c>
      <c r="I43" s="483">
        <v>20565</v>
      </c>
      <c r="J43" s="455">
        <f t="shared" si="9"/>
        <v>40.323529411764703</v>
      </c>
      <c r="K43" s="481">
        <v>33348</v>
      </c>
      <c r="L43" s="483">
        <v>1415369</v>
      </c>
      <c r="M43" s="459">
        <f t="shared" si="10"/>
        <v>42.442395346047739</v>
      </c>
      <c r="N43" s="240"/>
      <c r="O43" s="450">
        <f t="shared" si="11"/>
        <v>11924</v>
      </c>
      <c r="P43" s="450">
        <f t="shared" si="12"/>
        <v>393170</v>
      </c>
      <c r="Q43" s="451">
        <f t="shared" si="13"/>
        <v>32.972995639047298</v>
      </c>
    </row>
    <row r="44" spans="1:17" x14ac:dyDescent="0.25">
      <c r="A44" s="473">
        <v>2004</v>
      </c>
      <c r="B44" s="454">
        <v>47005</v>
      </c>
      <c r="C44" s="454">
        <v>1836649</v>
      </c>
      <c r="D44" s="455">
        <f t="shared" si="7"/>
        <v>39.07348154451654</v>
      </c>
      <c r="E44" s="481">
        <v>11974</v>
      </c>
      <c r="F44" s="481">
        <v>376413</v>
      </c>
      <c r="G44" s="455">
        <f t="shared" si="8"/>
        <v>31.435861032236513</v>
      </c>
      <c r="H44" s="481">
        <v>529</v>
      </c>
      <c r="I44" s="483">
        <v>20939</v>
      </c>
      <c r="J44" s="455">
        <f t="shared" si="9"/>
        <v>39.582230623818525</v>
      </c>
      <c r="K44" s="481">
        <v>34502</v>
      </c>
      <c r="L44" s="483">
        <v>1439297</v>
      </c>
      <c r="M44" s="459">
        <f t="shared" si="10"/>
        <v>41.716335284911018</v>
      </c>
      <c r="N44" s="240"/>
      <c r="O44" s="450">
        <f t="shared" si="11"/>
        <v>12503</v>
      </c>
      <c r="P44" s="450">
        <f t="shared" si="12"/>
        <v>397352</v>
      </c>
      <c r="Q44" s="451">
        <f t="shared" si="13"/>
        <v>31.780532672158682</v>
      </c>
    </row>
    <row r="45" spans="1:17" x14ac:dyDescent="0.25">
      <c r="A45" s="473">
        <v>2005</v>
      </c>
      <c r="B45" s="454">
        <v>49200</v>
      </c>
      <c r="C45" s="454">
        <v>1859639</v>
      </c>
      <c r="D45" s="455">
        <f t="shared" si="7"/>
        <v>37.797540650406503</v>
      </c>
      <c r="E45" s="481">
        <v>12471</v>
      </c>
      <c r="F45" s="481">
        <v>379254</v>
      </c>
      <c r="G45" s="455">
        <f t="shared" si="8"/>
        <v>30.41087322588405</v>
      </c>
      <c r="H45" s="481">
        <v>537</v>
      </c>
      <c r="I45" s="483">
        <v>21414</v>
      </c>
      <c r="J45" s="455">
        <f t="shared" si="9"/>
        <v>39.877094972067042</v>
      </c>
      <c r="K45" s="481">
        <v>36192</v>
      </c>
      <c r="L45" s="483">
        <v>1458971</v>
      </c>
      <c r="M45" s="459">
        <f t="shared" si="10"/>
        <v>40.311975022104335</v>
      </c>
      <c r="N45" s="240"/>
      <c r="O45" s="450">
        <f t="shared" si="11"/>
        <v>13008</v>
      </c>
      <c r="P45" s="450">
        <f t="shared" si="12"/>
        <v>400668</v>
      </c>
      <c r="Q45" s="451">
        <f t="shared" si="13"/>
        <v>30.801660516605168</v>
      </c>
    </row>
    <row r="46" spans="1:17" x14ac:dyDescent="0.25">
      <c r="A46" s="473">
        <v>2006</v>
      </c>
      <c r="B46" s="454">
        <v>51859</v>
      </c>
      <c r="C46" s="454">
        <v>1888436</v>
      </c>
      <c r="D46" s="455">
        <f t="shared" si="7"/>
        <v>36.414817100214044</v>
      </c>
      <c r="E46" s="481">
        <v>12839</v>
      </c>
      <c r="F46" s="481">
        <v>383267</v>
      </c>
      <c r="G46" s="455">
        <f t="shared" si="8"/>
        <v>29.851779733624113</v>
      </c>
      <c r="H46" s="481">
        <v>546</v>
      </c>
      <c r="I46" s="483">
        <v>21989</v>
      </c>
      <c r="J46" s="455">
        <f t="shared" si="9"/>
        <v>40.272893772893774</v>
      </c>
      <c r="K46" s="481">
        <v>38474</v>
      </c>
      <c r="L46" s="483">
        <v>1483180</v>
      </c>
      <c r="M46" s="459">
        <f t="shared" si="10"/>
        <v>38.550189738524715</v>
      </c>
      <c r="N46" s="240"/>
      <c r="O46" s="450">
        <f t="shared" si="11"/>
        <v>13385</v>
      </c>
      <c r="P46" s="450">
        <f t="shared" si="12"/>
        <v>405256</v>
      </c>
      <c r="Q46" s="451">
        <f t="shared" si="13"/>
        <v>30.276877101232724</v>
      </c>
    </row>
    <row r="47" spans="1:17" x14ac:dyDescent="0.25">
      <c r="A47" s="473">
        <v>2007</v>
      </c>
      <c r="B47" s="454">
        <v>52763</v>
      </c>
      <c r="C47" s="454">
        <v>1919504</v>
      </c>
      <c r="D47" s="455">
        <f t="shared" si="7"/>
        <v>36.379735799708129</v>
      </c>
      <c r="E47" s="481">
        <v>12964</v>
      </c>
      <c r="F47" s="481">
        <v>386149</v>
      </c>
      <c r="G47" s="455">
        <f t="shared" si="8"/>
        <v>29.786254242517742</v>
      </c>
      <c r="H47" s="481">
        <v>546</v>
      </c>
      <c r="I47" s="483">
        <v>22312</v>
      </c>
      <c r="J47" s="455">
        <f t="shared" si="9"/>
        <v>40.864468864468861</v>
      </c>
      <c r="K47" s="481">
        <v>39253</v>
      </c>
      <c r="L47" s="483">
        <v>1511043</v>
      </c>
      <c r="M47" s="459">
        <f t="shared" si="10"/>
        <v>38.494968537436627</v>
      </c>
      <c r="N47" s="240"/>
      <c r="O47" s="450">
        <f t="shared" si="11"/>
        <v>13510</v>
      </c>
      <c r="P47" s="450">
        <f t="shared" si="12"/>
        <v>408461</v>
      </c>
      <c r="Q47" s="451">
        <f t="shared" si="13"/>
        <v>30.233974833456699</v>
      </c>
    </row>
    <row r="48" spans="1:17" x14ac:dyDescent="0.25">
      <c r="A48" s="473">
        <v>2008</v>
      </c>
      <c r="B48" s="454">
        <v>54333</v>
      </c>
      <c r="C48" s="454">
        <v>1943437</v>
      </c>
      <c r="D48" s="455">
        <f t="shared" si="7"/>
        <v>35.768998582813389</v>
      </c>
      <c r="E48" s="481">
        <v>13135</v>
      </c>
      <c r="F48" s="481">
        <v>388767</v>
      </c>
      <c r="G48" s="455">
        <f t="shared" si="8"/>
        <v>29.597792158355539</v>
      </c>
      <c r="H48" s="481">
        <v>568</v>
      </c>
      <c r="I48" s="483">
        <v>22908</v>
      </c>
      <c r="J48" s="455">
        <f t="shared" si="9"/>
        <v>40.33098591549296</v>
      </c>
      <c r="K48" s="481">
        <v>40630</v>
      </c>
      <c r="L48" s="483">
        <v>1531762</v>
      </c>
      <c r="M48" s="459">
        <f t="shared" si="10"/>
        <v>37.700270735909427</v>
      </c>
      <c r="N48" s="240"/>
      <c r="O48" s="450">
        <f t="shared" si="11"/>
        <v>13703</v>
      </c>
      <c r="P48" s="450">
        <f t="shared" si="12"/>
        <v>411675</v>
      </c>
      <c r="Q48" s="451">
        <f t="shared" si="13"/>
        <v>30.042691381449316</v>
      </c>
    </row>
    <row r="49" spans="1:22" x14ac:dyDescent="0.25">
      <c r="A49" s="473">
        <v>2009</v>
      </c>
      <c r="B49" s="454">
        <v>54518</v>
      </c>
      <c r="C49" s="454">
        <v>1984043</v>
      </c>
      <c r="D49" s="455">
        <f t="shared" si="7"/>
        <v>36.392439194394512</v>
      </c>
      <c r="E49" s="481">
        <v>12691</v>
      </c>
      <c r="F49" s="481">
        <v>397244</v>
      </c>
      <c r="G49" s="455">
        <f t="shared" si="8"/>
        <v>31.301237097155465</v>
      </c>
      <c r="H49" s="481">
        <v>610</v>
      </c>
      <c r="I49" s="483">
        <v>23700</v>
      </c>
      <c r="J49" s="455">
        <f t="shared" si="9"/>
        <v>38.852459016393439</v>
      </c>
      <c r="K49" s="481">
        <v>41217</v>
      </c>
      <c r="L49" s="483">
        <v>1563099</v>
      </c>
      <c r="M49" s="459">
        <f t="shared" si="10"/>
        <v>37.923648009316544</v>
      </c>
      <c r="N49" s="240"/>
      <c r="O49" s="450">
        <f t="shared" si="11"/>
        <v>13301</v>
      </c>
      <c r="P49" s="450">
        <f t="shared" si="12"/>
        <v>420944</v>
      </c>
      <c r="Q49" s="451">
        <f t="shared" si="13"/>
        <v>31.647545297346063</v>
      </c>
    </row>
    <row r="50" spans="1:22" ht="14.25" thickBot="1" x14ac:dyDescent="0.3">
      <c r="A50" s="475">
        <v>2010</v>
      </c>
      <c r="B50" s="461">
        <v>55972</v>
      </c>
      <c r="C50" s="461">
        <v>2028841</v>
      </c>
      <c r="D50" s="462">
        <f t="shared" si="7"/>
        <v>36.247427285071105</v>
      </c>
      <c r="E50" s="476">
        <v>12964</v>
      </c>
      <c r="F50" s="476">
        <v>402955</v>
      </c>
      <c r="G50" s="462">
        <f t="shared" si="8"/>
        <v>31.082613390928724</v>
      </c>
      <c r="H50" s="476">
        <v>782</v>
      </c>
      <c r="I50" s="485">
        <v>25218</v>
      </c>
      <c r="J50" s="462">
        <f t="shared" si="9"/>
        <v>32.248081841432224</v>
      </c>
      <c r="K50" s="476">
        <v>42226</v>
      </c>
      <c r="L50" s="485">
        <v>1600668</v>
      </c>
      <c r="M50" s="466">
        <f t="shared" si="10"/>
        <v>37.907166200918866</v>
      </c>
      <c r="N50" s="240"/>
      <c r="O50" s="450">
        <f t="shared" si="11"/>
        <v>13746</v>
      </c>
      <c r="P50" s="450">
        <f t="shared" si="12"/>
        <v>428173</v>
      </c>
      <c r="Q50" s="451">
        <f t="shared" si="13"/>
        <v>31.148916048304962</v>
      </c>
    </row>
    <row r="51" spans="1:22" x14ac:dyDescent="0.25">
      <c r="A51" s="478">
        <v>2011</v>
      </c>
      <c r="B51" s="467">
        <v>58104</v>
      </c>
      <c r="C51" s="467">
        <v>2065451</v>
      </c>
      <c r="D51" s="468">
        <f t="shared" si="7"/>
        <v>35.547483822112078</v>
      </c>
      <c r="E51" s="479">
        <v>13709</v>
      </c>
      <c r="F51" s="479">
        <v>412923</v>
      </c>
      <c r="G51" s="468">
        <f t="shared" si="8"/>
        <v>30.120577722663942</v>
      </c>
      <c r="H51" s="479">
        <v>780</v>
      </c>
      <c r="I51" s="486">
        <v>29023</v>
      </c>
      <c r="J51" s="468">
        <f t="shared" si="9"/>
        <v>37.208974358974359</v>
      </c>
      <c r="K51" s="479">
        <v>43615</v>
      </c>
      <c r="L51" s="486">
        <v>1623505</v>
      </c>
      <c r="M51" s="472">
        <f t="shared" si="10"/>
        <v>37.22354694485842</v>
      </c>
      <c r="N51" s="240"/>
      <c r="O51" s="450">
        <f t="shared" si="11"/>
        <v>14489</v>
      </c>
      <c r="P51" s="450">
        <f t="shared" si="12"/>
        <v>441946</v>
      </c>
      <c r="Q51" s="451">
        <f t="shared" si="13"/>
        <v>30.502174063082339</v>
      </c>
    </row>
    <row r="52" spans="1:22" x14ac:dyDescent="0.25">
      <c r="A52" s="473">
        <v>2012</v>
      </c>
      <c r="B52" s="454">
        <v>61993</v>
      </c>
      <c r="C52" s="454">
        <v>2103958</v>
      </c>
      <c r="D52" s="455">
        <f t="shared" si="7"/>
        <v>33.938638233348925</v>
      </c>
      <c r="E52" s="481">
        <v>14635</v>
      </c>
      <c r="F52" s="481">
        <v>427232</v>
      </c>
      <c r="G52" s="455">
        <f t="shared" si="8"/>
        <v>29.19248377177998</v>
      </c>
      <c r="H52" s="481">
        <v>706</v>
      </c>
      <c r="I52" s="483">
        <v>31939</v>
      </c>
      <c r="J52" s="455">
        <f t="shared" si="9"/>
        <v>45.239376770538243</v>
      </c>
      <c r="K52" s="481">
        <v>46652</v>
      </c>
      <c r="L52" s="483">
        <v>1644787</v>
      </c>
      <c r="M52" s="459">
        <f t="shared" si="10"/>
        <v>35.25651633370488</v>
      </c>
      <c r="N52" s="240"/>
      <c r="O52" s="450">
        <f t="shared" si="11"/>
        <v>15341</v>
      </c>
      <c r="P52" s="450">
        <f t="shared" si="12"/>
        <v>459171</v>
      </c>
      <c r="Q52" s="451">
        <f t="shared" si="13"/>
        <v>29.930969297959717</v>
      </c>
    </row>
    <row r="53" spans="1:22" x14ac:dyDescent="0.25">
      <c r="A53" s="473">
        <v>2013</v>
      </c>
      <c r="B53" s="454">
        <v>63042</v>
      </c>
      <c r="C53" s="454">
        <v>2120296</v>
      </c>
      <c r="D53" s="455">
        <f t="shared" si="7"/>
        <v>33.633070016814187</v>
      </c>
      <c r="E53" s="481">
        <v>15079</v>
      </c>
      <c r="F53" s="481">
        <v>458081</v>
      </c>
      <c r="G53" s="455">
        <f t="shared" si="8"/>
        <v>30.378738643146097</v>
      </c>
      <c r="H53" s="481">
        <v>339</v>
      </c>
      <c r="I53" s="483">
        <v>13287</v>
      </c>
      <c r="J53" s="455">
        <f t="shared" si="9"/>
        <v>39.194690265486727</v>
      </c>
      <c r="K53" s="481">
        <v>47624</v>
      </c>
      <c r="L53" s="483">
        <v>1648928</v>
      </c>
      <c r="M53" s="459">
        <f t="shared" si="10"/>
        <v>34.623887115739961</v>
      </c>
      <c r="N53" s="240"/>
      <c r="O53" s="450">
        <f t="shared" si="11"/>
        <v>15418</v>
      </c>
      <c r="P53" s="450">
        <f t="shared" si="12"/>
        <v>471368</v>
      </c>
      <c r="Q53" s="451">
        <f t="shared" si="13"/>
        <v>30.572577506810223</v>
      </c>
    </row>
    <row r="54" spans="1:22" x14ac:dyDescent="0.3">
      <c r="A54" s="473">
        <v>2014</v>
      </c>
      <c r="B54" s="487">
        <v>64378</v>
      </c>
      <c r="C54" s="487">
        <v>2130046</v>
      </c>
      <c r="D54" s="488">
        <f t="shared" si="7"/>
        <v>33.086551306346891</v>
      </c>
      <c r="E54" s="489">
        <v>15225</v>
      </c>
      <c r="F54" s="489">
        <v>467416</v>
      </c>
      <c r="G54" s="488">
        <f t="shared" si="8"/>
        <v>30.70055829228243</v>
      </c>
      <c r="H54" s="489">
        <v>354</v>
      </c>
      <c r="I54" s="489">
        <v>13454</v>
      </c>
      <c r="J54" s="488">
        <f t="shared" si="9"/>
        <v>38.005649717514125</v>
      </c>
      <c r="K54" s="489">
        <v>48799</v>
      </c>
      <c r="L54" s="489">
        <v>1649176</v>
      </c>
      <c r="M54" s="490">
        <f t="shared" si="10"/>
        <v>33.795282690219061</v>
      </c>
      <c r="N54" s="240"/>
      <c r="O54" s="450">
        <f t="shared" si="11"/>
        <v>15579</v>
      </c>
      <c r="P54" s="450">
        <f t="shared" si="12"/>
        <v>480870</v>
      </c>
      <c r="Q54" s="451">
        <f t="shared" si="13"/>
        <v>30.866551126516466</v>
      </c>
    </row>
    <row r="55" spans="1:22" x14ac:dyDescent="0.3">
      <c r="A55" s="473">
        <v>2015</v>
      </c>
      <c r="B55" s="491">
        <v>65423</v>
      </c>
      <c r="C55" s="491">
        <v>2113293</v>
      </c>
      <c r="D55" s="492">
        <f t="shared" si="7"/>
        <v>32.301988597282303</v>
      </c>
      <c r="E55" s="493">
        <v>15299</v>
      </c>
      <c r="F55" s="493">
        <v>471465</v>
      </c>
      <c r="G55" s="492">
        <f t="shared" si="8"/>
        <v>30.816720047061899</v>
      </c>
      <c r="H55" s="493">
        <v>354</v>
      </c>
      <c r="I55" s="493">
        <v>13331</v>
      </c>
      <c r="J55" s="492">
        <f t="shared" si="9"/>
        <v>37.658192090395481</v>
      </c>
      <c r="K55" s="493">
        <v>49770</v>
      </c>
      <c r="L55" s="493">
        <v>1628497</v>
      </c>
      <c r="M55" s="494">
        <f t="shared" si="10"/>
        <v>32.720454088808516</v>
      </c>
      <c r="N55" s="240"/>
      <c r="O55" s="688">
        <f t="shared" si="11"/>
        <v>15653</v>
      </c>
      <c r="P55" s="688">
        <f t="shared" si="12"/>
        <v>484796</v>
      </c>
      <c r="Q55" s="689">
        <f t="shared" si="13"/>
        <v>30.97144317383249</v>
      </c>
      <c r="R55" s="239"/>
      <c r="S55" s="239"/>
      <c r="T55" s="239"/>
      <c r="U55" s="239"/>
      <c r="V55" s="239"/>
    </row>
    <row r="56" spans="1:22" x14ac:dyDescent="0.3">
      <c r="A56" s="495">
        <v>2016</v>
      </c>
      <c r="B56" s="491">
        <v>65300</v>
      </c>
      <c r="C56" s="491">
        <v>2084807</v>
      </c>
      <c r="D56" s="492">
        <f t="shared" si="7"/>
        <v>31.926600306278715</v>
      </c>
      <c r="E56" s="493">
        <v>15268</v>
      </c>
      <c r="F56" s="493">
        <v>467761</v>
      </c>
      <c r="G56" s="492">
        <f t="shared" si="8"/>
        <v>30.63669111867959</v>
      </c>
      <c r="H56" s="493">
        <v>370</v>
      </c>
      <c r="I56" s="493">
        <v>12974</v>
      </c>
      <c r="J56" s="492">
        <f t="shared" si="9"/>
        <v>35.064864864864866</v>
      </c>
      <c r="K56" s="493">
        <v>49662</v>
      </c>
      <c r="L56" s="493">
        <v>1604072</v>
      </c>
      <c r="M56" s="494">
        <f t="shared" si="10"/>
        <v>32.299786557126176</v>
      </c>
      <c r="N56" s="240"/>
      <c r="O56" s="688">
        <f t="shared" si="11"/>
        <v>15638</v>
      </c>
      <c r="P56" s="688">
        <f t="shared" si="12"/>
        <v>480735</v>
      </c>
      <c r="Q56" s="689">
        <f t="shared" si="13"/>
        <v>30.741463102698553</v>
      </c>
      <c r="R56" s="239"/>
      <c r="S56" s="239"/>
      <c r="T56" s="239"/>
      <c r="U56" s="239"/>
      <c r="V56" s="239"/>
    </row>
    <row r="57" spans="1:22" x14ac:dyDescent="0.3">
      <c r="A57" s="495">
        <v>2017</v>
      </c>
      <c r="B57" s="491">
        <v>66795</v>
      </c>
      <c r="C57" s="491">
        <v>2050619</v>
      </c>
      <c r="D57" s="492">
        <f t="shared" si="7"/>
        <v>30.700187139755968</v>
      </c>
      <c r="E57" s="493">
        <v>15865</v>
      </c>
      <c r="F57" s="493">
        <v>461952</v>
      </c>
      <c r="G57" s="492">
        <f t="shared" si="8"/>
        <v>29.117680428616453</v>
      </c>
      <c r="H57" s="493">
        <v>374</v>
      </c>
      <c r="I57" s="493">
        <v>12775</v>
      </c>
      <c r="J57" s="492">
        <f t="shared" si="9"/>
        <v>34.157754010695186</v>
      </c>
      <c r="K57" s="493">
        <v>50556</v>
      </c>
      <c r="L57" s="493">
        <v>1575892</v>
      </c>
      <c r="M57" s="494">
        <f t="shared" si="10"/>
        <v>31.171216077221299</v>
      </c>
      <c r="N57" s="240"/>
      <c r="O57" s="688">
        <f t="shared" si="11"/>
        <v>16239</v>
      </c>
      <c r="P57" s="688">
        <f t="shared" si="12"/>
        <v>474727</v>
      </c>
      <c r="Q57" s="689">
        <f t="shared" si="13"/>
        <v>29.233758236344602</v>
      </c>
      <c r="R57" s="239"/>
      <c r="S57" s="239"/>
      <c r="T57" s="239"/>
      <c r="U57" s="239"/>
      <c r="V57" s="239"/>
    </row>
    <row r="58" spans="1:22" x14ac:dyDescent="0.3">
      <c r="A58" s="473">
        <v>2018</v>
      </c>
      <c r="B58" s="491">
        <f t="shared" ref="B58:C61" si="14">E58+H58+K58</f>
        <v>66863</v>
      </c>
      <c r="C58" s="491">
        <f t="shared" si="14"/>
        <v>2030033</v>
      </c>
      <c r="D58" s="492">
        <f t="shared" si="7"/>
        <v>30.361081614644871</v>
      </c>
      <c r="E58" s="493">
        <v>16262</v>
      </c>
      <c r="F58" s="493">
        <v>458987</v>
      </c>
      <c r="G58" s="492">
        <f t="shared" si="8"/>
        <v>28.224511130242284</v>
      </c>
      <c r="H58" s="493">
        <v>379</v>
      </c>
      <c r="I58" s="493">
        <v>12710</v>
      </c>
      <c r="J58" s="492">
        <f t="shared" si="9"/>
        <v>33.535620052770447</v>
      </c>
      <c r="K58" s="493">
        <v>50222</v>
      </c>
      <c r="L58" s="493">
        <v>1558336</v>
      </c>
      <c r="M58" s="494">
        <f t="shared" si="10"/>
        <v>31.028951455537413</v>
      </c>
      <c r="O58" s="688">
        <f t="shared" si="11"/>
        <v>16641</v>
      </c>
      <c r="P58" s="688">
        <f t="shared" si="12"/>
        <v>471697</v>
      </c>
      <c r="Q58" s="689">
        <f t="shared" si="13"/>
        <v>28.34547202692146</v>
      </c>
      <c r="R58" s="239"/>
      <c r="S58" s="239"/>
      <c r="T58" s="239"/>
      <c r="U58" s="239"/>
      <c r="V58" s="239"/>
    </row>
    <row r="59" spans="1:22" x14ac:dyDescent="0.3">
      <c r="A59" s="495">
        <v>2019</v>
      </c>
      <c r="B59" s="491">
        <f t="shared" si="14"/>
        <v>65909</v>
      </c>
      <c r="C59" s="491">
        <f t="shared" si="14"/>
        <v>2001643</v>
      </c>
      <c r="D59" s="492">
        <f t="shared" si="7"/>
        <v>30.369797751445173</v>
      </c>
      <c r="E59" s="493">
        <v>16350</v>
      </c>
      <c r="F59" s="493">
        <v>449316</v>
      </c>
      <c r="G59" s="492">
        <f t="shared" si="8"/>
        <v>27.481100917431192</v>
      </c>
      <c r="H59" s="493">
        <v>369</v>
      </c>
      <c r="I59" s="493">
        <v>12621</v>
      </c>
      <c r="J59" s="492">
        <f t="shared" si="9"/>
        <v>34.203252032520325</v>
      </c>
      <c r="K59" s="493">
        <v>49190</v>
      </c>
      <c r="L59" s="493">
        <v>1539706</v>
      </c>
      <c r="M59" s="494">
        <f t="shared" si="10"/>
        <v>31.301199430778613</v>
      </c>
      <c r="O59" s="688">
        <f t="shared" si="11"/>
        <v>16719</v>
      </c>
      <c r="P59" s="688">
        <f t="shared" si="12"/>
        <v>461937</v>
      </c>
      <c r="Q59" s="689">
        <f t="shared" si="13"/>
        <v>27.629463484658174</v>
      </c>
      <c r="R59" s="239"/>
      <c r="S59" s="239"/>
      <c r="T59" s="239"/>
      <c r="U59" s="239"/>
      <c r="V59" s="239"/>
    </row>
    <row r="60" spans="1:22" ht="14.25" thickBot="1" x14ac:dyDescent="0.35">
      <c r="A60" s="473">
        <v>2020</v>
      </c>
      <c r="B60" s="491">
        <f t="shared" si="14"/>
        <v>66054</v>
      </c>
      <c r="C60" s="491">
        <f t="shared" si="14"/>
        <v>1981003</v>
      </c>
      <c r="D60" s="492">
        <f t="shared" si="7"/>
        <v>29.990659157658886</v>
      </c>
      <c r="E60" s="493">
        <v>16647</v>
      </c>
      <c r="F60" s="493">
        <v>442114</v>
      </c>
      <c r="G60" s="492">
        <f t="shared" si="8"/>
        <v>26.558178650807953</v>
      </c>
      <c r="H60" s="493">
        <v>378</v>
      </c>
      <c r="I60" s="493">
        <v>12492</v>
      </c>
      <c r="J60" s="492">
        <f t="shared" si="9"/>
        <v>33.047619047619051</v>
      </c>
      <c r="K60" s="493">
        <v>49029</v>
      </c>
      <c r="L60" s="493">
        <v>1526397</v>
      </c>
      <c r="M60" s="494">
        <f t="shared" si="10"/>
        <v>31.13253380652267</v>
      </c>
      <c r="O60" s="688">
        <f t="shared" si="11"/>
        <v>17025</v>
      </c>
      <c r="P60" s="688">
        <f t="shared" si="12"/>
        <v>454606</v>
      </c>
      <c r="Q60" s="689">
        <f t="shared" si="13"/>
        <v>26.702261380323055</v>
      </c>
      <c r="R60" s="239"/>
      <c r="S60" s="239"/>
      <c r="T60" s="239"/>
      <c r="U60" s="239"/>
      <c r="V60" s="239"/>
    </row>
    <row r="61" spans="1:22" x14ac:dyDescent="0.3">
      <c r="A61" s="545">
        <v>2021</v>
      </c>
      <c r="B61" s="580">
        <f t="shared" si="14"/>
        <v>67473</v>
      </c>
      <c r="C61" s="580">
        <f t="shared" si="14"/>
        <v>1938254</v>
      </c>
      <c r="D61" s="581">
        <f t="shared" si="7"/>
        <v>28.726364619922045</v>
      </c>
      <c r="E61" s="582">
        <v>16890</v>
      </c>
      <c r="F61" s="582">
        <v>430323</v>
      </c>
      <c r="G61" s="581">
        <f t="shared" si="8"/>
        <v>25.477975133214919</v>
      </c>
      <c r="H61" s="582">
        <v>388</v>
      </c>
      <c r="I61" s="582">
        <v>12331</v>
      </c>
      <c r="J61" s="581">
        <f t="shared" si="9"/>
        <v>31.780927835051546</v>
      </c>
      <c r="K61" s="582">
        <v>50195</v>
      </c>
      <c r="L61" s="582">
        <v>1495600</v>
      </c>
      <c r="M61" s="583">
        <f t="shared" si="10"/>
        <v>29.795796394063153</v>
      </c>
      <c r="O61" s="688">
        <f t="shared" ref="O61:O62" si="15">E61+H61</f>
        <v>17278</v>
      </c>
      <c r="P61" s="688">
        <f t="shared" ref="P61:P62" si="16">F61+I61</f>
        <v>442654</v>
      </c>
      <c r="Q61" s="689">
        <f t="shared" ref="Q61:Q62" si="17">P61/O61</f>
        <v>25.619516147702281</v>
      </c>
      <c r="R61" s="239"/>
      <c r="S61" s="239"/>
      <c r="T61" s="239"/>
      <c r="U61" s="239"/>
      <c r="V61" s="239"/>
    </row>
    <row r="62" spans="1:22" x14ac:dyDescent="0.3">
      <c r="A62" s="504">
        <v>2022</v>
      </c>
      <c r="B62" s="487">
        <f t="shared" ref="B62" si="18">E62+H62+K62</f>
        <v>66730</v>
      </c>
      <c r="C62" s="487">
        <f t="shared" ref="C62" si="19">F62+I62+L62</f>
        <v>1888699</v>
      </c>
      <c r="D62" s="488">
        <f t="shared" ref="D62" si="20">C62/B62</f>
        <v>28.303596583245916</v>
      </c>
      <c r="E62" s="489">
        <v>17021</v>
      </c>
      <c r="F62" s="489">
        <v>419861</v>
      </c>
      <c r="G62" s="488">
        <f t="shared" ref="G62" si="21">F62/E62</f>
        <v>24.667234592562128</v>
      </c>
      <c r="H62" s="489">
        <v>390</v>
      </c>
      <c r="I62" s="489">
        <v>12035</v>
      </c>
      <c r="J62" s="488">
        <f t="shared" ref="J62" si="22">I62/H62</f>
        <v>30.858974358974358</v>
      </c>
      <c r="K62" s="489">
        <v>49319</v>
      </c>
      <c r="L62" s="489">
        <v>1456803</v>
      </c>
      <c r="M62" s="490">
        <f t="shared" ref="M62" si="23">L62/K62</f>
        <v>29.538372635292685</v>
      </c>
      <c r="N62" s="500"/>
      <c r="O62" s="688">
        <f t="shared" si="15"/>
        <v>17411</v>
      </c>
      <c r="P62" s="688">
        <f t="shared" si="16"/>
        <v>431896</v>
      </c>
      <c r="Q62" s="689">
        <f t="shared" si="17"/>
        <v>24.805927287347078</v>
      </c>
      <c r="R62" s="239"/>
      <c r="S62" s="239"/>
      <c r="T62" s="239"/>
      <c r="U62" s="239"/>
      <c r="V62" s="239"/>
    </row>
    <row r="63" spans="1:22" x14ac:dyDescent="0.3">
      <c r="A63" s="504">
        <v>2023</v>
      </c>
      <c r="B63" s="487">
        <f t="shared" ref="B63" si="24">E63+H63+K63</f>
        <v>65939</v>
      </c>
      <c r="C63" s="487">
        <f t="shared" ref="C63" si="25">F63+I63+L63</f>
        <v>1855374</v>
      </c>
      <c r="D63" s="488">
        <f t="shared" ref="D63" si="26">C63/B63</f>
        <v>28.137733359620256</v>
      </c>
      <c r="E63" s="489">
        <v>17121</v>
      </c>
      <c r="F63" s="489">
        <v>415176</v>
      </c>
      <c r="G63" s="488">
        <f t="shared" ref="G63" si="27">F63/E63</f>
        <v>24.249518135622917</v>
      </c>
      <c r="H63" s="489">
        <v>393</v>
      </c>
      <c r="I63" s="489">
        <v>11900</v>
      </c>
      <c r="J63" s="488">
        <f t="shared" ref="J63" si="28">I63/H63</f>
        <v>30.279898218829516</v>
      </c>
      <c r="K63" s="489">
        <v>48425</v>
      </c>
      <c r="L63" s="489">
        <v>1428298</v>
      </c>
      <c r="M63" s="490">
        <f t="shared" ref="M63" si="29">L63/K63</f>
        <v>29.495054207537429</v>
      </c>
      <c r="N63" s="500"/>
      <c r="O63" s="688">
        <f t="shared" ref="O63" si="30">E63+H63</f>
        <v>17514</v>
      </c>
      <c r="P63" s="688">
        <f t="shared" ref="P63" si="31">F63+I63</f>
        <v>427076</v>
      </c>
      <c r="Q63" s="689">
        <f t="shared" ref="Q63" si="32">P63/O63</f>
        <v>24.384834989151535</v>
      </c>
      <c r="R63" s="239"/>
      <c r="S63" s="239"/>
      <c r="T63" s="239"/>
      <c r="U63" s="239"/>
      <c r="V63" s="239"/>
    </row>
    <row r="64" spans="1:22" s="268" customFormat="1" ht="14.25" thickBot="1" x14ac:dyDescent="0.35">
      <c r="A64" s="548">
        <v>2024</v>
      </c>
      <c r="B64" s="496">
        <v>65384</v>
      </c>
      <c r="C64" s="496">
        <v>1836625</v>
      </c>
      <c r="D64" s="497">
        <f t="shared" ref="D64" si="33">C64/B64</f>
        <v>28.089823198335985</v>
      </c>
      <c r="E64" s="498">
        <v>17498</v>
      </c>
      <c r="F64" s="498">
        <v>413137</v>
      </c>
      <c r="G64" s="497">
        <f t="shared" ref="G64" si="34">F64/E64</f>
        <v>23.610526917361984</v>
      </c>
      <c r="H64" s="498">
        <v>405</v>
      </c>
      <c r="I64" s="498">
        <v>11866</v>
      </c>
      <c r="J64" s="497">
        <f t="shared" ref="J64" si="35">I64/H64</f>
        <v>29.298765432098765</v>
      </c>
      <c r="K64" s="498">
        <v>47481</v>
      </c>
      <c r="L64" s="498">
        <v>1411622</v>
      </c>
      <c r="M64" s="499">
        <f t="shared" ref="M64" si="36">L64/K64</f>
        <v>29.730249994734734</v>
      </c>
      <c r="N64" s="579"/>
      <c r="O64" s="688">
        <f t="shared" ref="O64" si="37">E64+H64</f>
        <v>17903</v>
      </c>
      <c r="P64" s="688">
        <f t="shared" ref="P64" si="38">F64+I64</f>
        <v>425003</v>
      </c>
      <c r="Q64" s="689">
        <f t="shared" ref="Q64" si="39">P64/O64</f>
        <v>23.73920571971178</v>
      </c>
      <c r="R64" s="267"/>
      <c r="S64" s="267"/>
      <c r="T64" s="267"/>
      <c r="U64" s="267"/>
      <c r="V64" s="267"/>
    </row>
    <row r="65" spans="1:18" s="268" customFormat="1" x14ac:dyDescent="0.3">
      <c r="A65" s="543"/>
      <c r="B65" s="576"/>
      <c r="C65" s="576"/>
      <c r="D65" s="577"/>
      <c r="E65" s="578"/>
      <c r="F65" s="578"/>
      <c r="G65" s="577"/>
      <c r="H65" s="578"/>
      <c r="I65" s="578"/>
      <c r="J65" s="577"/>
      <c r="K65" s="578"/>
      <c r="L65" s="578"/>
      <c r="M65" s="577"/>
      <c r="N65" s="579"/>
      <c r="O65" s="450"/>
      <c r="P65" s="450"/>
      <c r="Q65" s="451"/>
    </row>
    <row r="66" spans="1:18" ht="14.25" customHeight="1" x14ac:dyDescent="0.3">
      <c r="A66" s="310" t="s">
        <v>115</v>
      </c>
      <c r="B66" s="123"/>
      <c r="C66" s="123"/>
      <c r="D66" s="123"/>
      <c r="E66" s="123"/>
      <c r="F66" s="123"/>
      <c r="G66" s="501"/>
      <c r="H66" s="501"/>
      <c r="I66" s="501"/>
      <c r="J66" s="501"/>
      <c r="O66" s="237"/>
      <c r="P66" s="237"/>
      <c r="Q66" s="237"/>
      <c r="R66" s="237"/>
    </row>
    <row r="67" spans="1:18" ht="14.25" customHeight="1" x14ac:dyDescent="0.3">
      <c r="A67" s="310" t="s">
        <v>144</v>
      </c>
      <c r="B67" s="123"/>
      <c r="C67" s="502"/>
      <c r="D67" s="502"/>
      <c r="E67" s="502"/>
      <c r="F67" s="502"/>
      <c r="G67" s="502"/>
      <c r="H67" s="502"/>
      <c r="I67" s="502"/>
      <c r="K67" s="503"/>
      <c r="O67" s="237"/>
      <c r="P67" s="237"/>
      <c r="Q67" s="237"/>
      <c r="R67" s="237"/>
    </row>
    <row r="68" spans="1:18" x14ac:dyDescent="0.3">
      <c r="A68" s="310" t="s">
        <v>145</v>
      </c>
      <c r="K68" s="503"/>
      <c r="O68" s="237"/>
      <c r="P68" s="237"/>
      <c r="Q68" s="237"/>
      <c r="R68" s="237"/>
    </row>
    <row r="69" spans="1:18" x14ac:dyDescent="0.3">
      <c r="A69" s="310" t="s">
        <v>100</v>
      </c>
      <c r="H69" s="503"/>
      <c r="K69" s="503"/>
      <c r="O69" s="237"/>
      <c r="P69" s="237"/>
    </row>
    <row r="70" spans="1:18" x14ac:dyDescent="0.3">
      <c r="A70" s="310" t="s">
        <v>146</v>
      </c>
      <c r="H70" s="503"/>
      <c r="K70" s="503"/>
      <c r="O70" s="237"/>
      <c r="P70" s="237"/>
    </row>
    <row r="71" spans="1:18" x14ac:dyDescent="0.3">
      <c r="A71" s="310" t="s">
        <v>164</v>
      </c>
    </row>
    <row r="72" spans="1:18" x14ac:dyDescent="0.3">
      <c r="A72" s="310" t="s">
        <v>114</v>
      </c>
    </row>
    <row r="73" spans="1:18" x14ac:dyDescent="0.3">
      <c r="A73" s="313" t="s">
        <v>131</v>
      </c>
    </row>
  </sheetData>
  <mergeCells count="6">
    <mergeCell ref="B2:M2"/>
    <mergeCell ref="A3:A4"/>
    <mergeCell ref="B3:D3"/>
    <mergeCell ref="E3:G3"/>
    <mergeCell ref="H3:J3"/>
    <mergeCell ref="K3:M3"/>
  </mergeCells>
  <phoneticPr fontId="30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3"/>
  <sheetViews>
    <sheetView zoomScale="70" zoomScaleNormal="70" workbookViewId="0">
      <pane xSplit="1" ySplit="4" topLeftCell="B5" activePane="bottomRight" state="frozen"/>
      <selection activeCell="G43" sqref="G43"/>
      <selection pane="topRight" activeCell="G43" sqref="G43"/>
      <selection pane="bottomLeft" activeCell="G43" sqref="G43"/>
      <selection pane="bottomRight" activeCell="U41" sqref="U41"/>
    </sheetView>
  </sheetViews>
  <sheetFormatPr defaultRowHeight="16.5" x14ac:dyDescent="0.3"/>
  <cols>
    <col min="1" max="1" width="9" style="83"/>
    <col min="2" max="3" width="10.875" style="83" customWidth="1"/>
    <col min="4" max="4" width="8.5" style="83" customWidth="1"/>
    <col min="5" max="6" width="10.875" style="83" customWidth="1"/>
    <col min="7" max="7" width="9.25" style="83" customWidth="1"/>
    <col min="8" max="9" width="10.875" style="83" customWidth="1"/>
    <col min="10" max="10" width="8.5" style="83" customWidth="1"/>
    <col min="11" max="12" width="10.875" style="83" customWidth="1"/>
    <col min="13" max="13" width="9" style="83" customWidth="1"/>
    <col min="14" max="14" width="9" style="12"/>
    <col min="15" max="15" width="9" style="82" customWidth="1"/>
    <col min="16" max="16" width="9.375" style="82" bestFit="1" customWidth="1"/>
    <col min="17" max="17" width="9.625" style="82" bestFit="1" customWidth="1"/>
    <col min="18" max="18" width="9" style="12" customWidth="1"/>
    <col min="19" max="20" width="9" style="12"/>
    <col min="21" max="16384" width="9" style="83"/>
  </cols>
  <sheetData>
    <row r="1" spans="1:256" ht="17.25" thickBot="1" x14ac:dyDescent="0.35"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47"/>
      <c r="R1" s="147"/>
      <c r="S1" s="147"/>
      <c r="T1" s="147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  <c r="IV1" s="136"/>
    </row>
    <row r="2" spans="1:256" ht="17.25" thickBot="1" x14ac:dyDescent="0.35">
      <c r="A2" s="136"/>
      <c r="B2" s="673" t="s">
        <v>128</v>
      </c>
      <c r="C2" s="674"/>
      <c r="D2" s="674"/>
      <c r="E2" s="674"/>
      <c r="F2" s="674"/>
      <c r="G2" s="674"/>
      <c r="H2" s="674"/>
      <c r="I2" s="674"/>
      <c r="J2" s="674"/>
      <c r="K2" s="674"/>
      <c r="L2" s="674"/>
      <c r="M2" s="675"/>
      <c r="N2" s="147"/>
      <c r="R2" s="147"/>
      <c r="S2" s="147"/>
      <c r="T2" s="147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136"/>
      <c r="DP2" s="136"/>
      <c r="DQ2" s="136"/>
      <c r="DR2" s="136"/>
      <c r="DS2" s="136"/>
      <c r="DT2" s="136"/>
      <c r="DU2" s="136"/>
      <c r="DV2" s="136"/>
      <c r="DW2" s="136"/>
      <c r="DX2" s="136"/>
      <c r="DY2" s="136"/>
      <c r="DZ2" s="136"/>
      <c r="EA2" s="136"/>
      <c r="EB2" s="136"/>
      <c r="EC2" s="136"/>
      <c r="ED2" s="136"/>
      <c r="EE2" s="136"/>
      <c r="EF2" s="136"/>
      <c r="EG2" s="136"/>
      <c r="EH2" s="136"/>
      <c r="EI2" s="136"/>
      <c r="EJ2" s="136"/>
      <c r="EK2" s="136"/>
      <c r="EL2" s="136"/>
      <c r="EM2" s="136"/>
      <c r="EN2" s="136"/>
      <c r="EO2" s="136"/>
      <c r="EP2" s="136"/>
      <c r="EQ2" s="136"/>
      <c r="ER2" s="136"/>
      <c r="ES2" s="136"/>
      <c r="ET2" s="136"/>
      <c r="EU2" s="136"/>
      <c r="EV2" s="136"/>
      <c r="EW2" s="136"/>
      <c r="EX2" s="136"/>
      <c r="EY2" s="136"/>
      <c r="EZ2" s="136"/>
      <c r="FA2" s="136"/>
      <c r="FB2" s="136"/>
      <c r="FC2" s="136"/>
      <c r="FD2" s="136"/>
      <c r="FE2" s="136"/>
      <c r="FF2" s="136"/>
      <c r="FG2" s="136"/>
      <c r="FH2" s="136"/>
      <c r="FI2" s="136"/>
      <c r="FJ2" s="136"/>
      <c r="FK2" s="136"/>
      <c r="FL2" s="136"/>
      <c r="FM2" s="136"/>
      <c r="FN2" s="136"/>
      <c r="FO2" s="136"/>
      <c r="FP2" s="136"/>
      <c r="FQ2" s="136"/>
      <c r="FR2" s="136"/>
      <c r="FS2" s="136"/>
      <c r="FT2" s="136"/>
      <c r="FU2" s="136"/>
      <c r="FV2" s="136"/>
      <c r="FW2" s="136"/>
      <c r="FX2" s="136"/>
      <c r="FY2" s="136"/>
      <c r="FZ2" s="136"/>
      <c r="GA2" s="136"/>
      <c r="GB2" s="136"/>
      <c r="GC2" s="136"/>
      <c r="GD2" s="136"/>
      <c r="GE2" s="136"/>
      <c r="GF2" s="136"/>
      <c r="GG2" s="136"/>
      <c r="GH2" s="136"/>
      <c r="GI2" s="136"/>
      <c r="GJ2" s="136"/>
      <c r="GK2" s="136"/>
      <c r="GL2" s="136"/>
      <c r="GM2" s="136"/>
      <c r="GN2" s="136"/>
      <c r="GO2" s="136"/>
      <c r="GP2" s="136"/>
      <c r="GQ2" s="136"/>
      <c r="GR2" s="136"/>
      <c r="GS2" s="136"/>
      <c r="GT2" s="136"/>
      <c r="GU2" s="136"/>
      <c r="GV2" s="136"/>
      <c r="GW2" s="136"/>
      <c r="GX2" s="136"/>
      <c r="GY2" s="136"/>
      <c r="GZ2" s="136"/>
      <c r="HA2" s="136"/>
      <c r="HB2" s="136"/>
      <c r="HC2" s="136"/>
      <c r="HD2" s="136"/>
      <c r="HE2" s="136"/>
      <c r="HF2" s="136"/>
      <c r="HG2" s="136"/>
      <c r="HH2" s="136"/>
      <c r="HI2" s="136"/>
      <c r="HJ2" s="136"/>
      <c r="HK2" s="136"/>
      <c r="HL2" s="136"/>
      <c r="HM2" s="136"/>
      <c r="HN2" s="136"/>
      <c r="HO2" s="136"/>
      <c r="HP2" s="136"/>
      <c r="HQ2" s="136"/>
      <c r="HR2" s="136"/>
      <c r="HS2" s="136"/>
      <c r="HT2" s="136"/>
      <c r="HU2" s="136"/>
      <c r="HV2" s="136"/>
      <c r="HW2" s="136"/>
      <c r="HX2" s="136"/>
      <c r="HY2" s="136"/>
      <c r="HZ2" s="136"/>
      <c r="IA2" s="136"/>
      <c r="IB2" s="136"/>
      <c r="IC2" s="136"/>
      <c r="ID2" s="136"/>
      <c r="IE2" s="136"/>
      <c r="IF2" s="136"/>
      <c r="IG2" s="136"/>
      <c r="IH2" s="136"/>
      <c r="II2" s="136"/>
      <c r="IJ2" s="136"/>
      <c r="IK2" s="136"/>
      <c r="IL2" s="136"/>
      <c r="IM2" s="136"/>
      <c r="IN2" s="136"/>
      <c r="IO2" s="136"/>
      <c r="IP2" s="136"/>
      <c r="IQ2" s="136"/>
      <c r="IR2" s="136"/>
      <c r="IS2" s="136"/>
      <c r="IT2" s="136"/>
      <c r="IU2" s="136"/>
      <c r="IV2" s="136"/>
    </row>
    <row r="3" spans="1:256" ht="17.25" thickBot="1" x14ac:dyDescent="0.35">
      <c r="A3" s="676" t="s">
        <v>0</v>
      </c>
      <c r="B3" s="678" t="s">
        <v>55</v>
      </c>
      <c r="C3" s="679"/>
      <c r="D3" s="680"/>
      <c r="E3" s="681" t="s">
        <v>1</v>
      </c>
      <c r="F3" s="679"/>
      <c r="G3" s="680"/>
      <c r="H3" s="682" t="s">
        <v>2</v>
      </c>
      <c r="I3" s="683"/>
      <c r="J3" s="684"/>
      <c r="K3" s="685" t="s">
        <v>3</v>
      </c>
      <c r="L3" s="685"/>
      <c r="M3" s="686"/>
      <c r="Q3" s="82" t="s">
        <v>165</v>
      </c>
    </row>
    <row r="4" spans="1:256" s="139" customFormat="1" ht="50.25" thickBot="1" x14ac:dyDescent="0.35">
      <c r="A4" s="677"/>
      <c r="B4" s="146" t="s">
        <v>118</v>
      </c>
      <c r="C4" s="145" t="s">
        <v>159</v>
      </c>
      <c r="D4" s="144" t="s">
        <v>126</v>
      </c>
      <c r="E4" s="145" t="s">
        <v>118</v>
      </c>
      <c r="F4" s="145" t="s">
        <v>159</v>
      </c>
      <c r="G4" s="144" t="s">
        <v>126</v>
      </c>
      <c r="H4" s="145" t="s">
        <v>118</v>
      </c>
      <c r="I4" s="145" t="s">
        <v>159</v>
      </c>
      <c r="J4" s="144" t="s">
        <v>126</v>
      </c>
      <c r="K4" s="144" t="s">
        <v>118</v>
      </c>
      <c r="L4" s="145" t="s">
        <v>159</v>
      </c>
      <c r="M4" s="143" t="s">
        <v>126</v>
      </c>
      <c r="N4" s="140"/>
      <c r="O4" s="82" t="s">
        <v>118</v>
      </c>
      <c r="P4" s="82" t="s">
        <v>127</v>
      </c>
      <c r="Q4" s="82" t="s">
        <v>126</v>
      </c>
      <c r="R4" s="140"/>
      <c r="S4" s="140"/>
      <c r="T4" s="140"/>
    </row>
    <row r="5" spans="1:256" s="139" customFormat="1" x14ac:dyDescent="0.3">
      <c r="A5" s="142">
        <v>1965</v>
      </c>
      <c r="B5" s="215">
        <v>4544</v>
      </c>
      <c r="C5" s="215">
        <v>761</v>
      </c>
      <c r="D5" s="205">
        <f t="shared" ref="D5:D36" si="0">C5/B5*100</f>
        <v>16.74735915492958</v>
      </c>
      <c r="E5" s="135">
        <v>1622</v>
      </c>
      <c r="F5" s="135">
        <v>145</v>
      </c>
      <c r="G5" s="205">
        <f t="shared" ref="G5:G36" si="1">F5/E5*100</f>
        <v>8.9395807644882872</v>
      </c>
      <c r="H5" s="135">
        <v>95</v>
      </c>
      <c r="I5" s="135">
        <v>33</v>
      </c>
      <c r="J5" s="205">
        <f t="shared" ref="J5:J36" si="2">I5/H5*100</f>
        <v>34.736842105263158</v>
      </c>
      <c r="K5" s="135">
        <v>2827</v>
      </c>
      <c r="L5" s="135">
        <v>583</v>
      </c>
      <c r="M5" s="210">
        <f t="shared" ref="M5:M36" si="3">L5/K5*100</f>
        <v>20.622568093385212</v>
      </c>
      <c r="N5" s="140"/>
      <c r="O5" s="125">
        <f t="shared" ref="O5:O41" si="4">E5+H5</f>
        <v>1717</v>
      </c>
      <c r="P5" s="125">
        <f t="shared" ref="P5:P41" si="5">F5+I5</f>
        <v>178</v>
      </c>
      <c r="Q5" s="124">
        <f t="shared" ref="Q5:Q41" si="6">P5/O5*100</f>
        <v>10.366919044845661</v>
      </c>
      <c r="R5" s="140"/>
      <c r="S5" s="140"/>
      <c r="T5" s="140"/>
    </row>
    <row r="6" spans="1:256" s="139" customFormat="1" x14ac:dyDescent="0.3">
      <c r="A6" s="141">
        <v>1966</v>
      </c>
      <c r="B6" s="216">
        <v>5010</v>
      </c>
      <c r="C6" s="216">
        <v>798</v>
      </c>
      <c r="D6" s="206">
        <f t="shared" si="0"/>
        <v>15.928143712574849</v>
      </c>
      <c r="E6" s="134">
        <v>1757</v>
      </c>
      <c r="F6" s="134">
        <v>160</v>
      </c>
      <c r="G6" s="206">
        <f t="shared" si="1"/>
        <v>9.1064314171883893</v>
      </c>
      <c r="H6" s="134">
        <v>103</v>
      </c>
      <c r="I6" s="134">
        <v>32</v>
      </c>
      <c r="J6" s="206">
        <f t="shared" si="2"/>
        <v>31.067961165048541</v>
      </c>
      <c r="K6" s="134">
        <v>3150</v>
      </c>
      <c r="L6" s="134">
        <v>606</v>
      </c>
      <c r="M6" s="211">
        <f t="shared" si="3"/>
        <v>19.238095238095237</v>
      </c>
      <c r="N6" s="140"/>
      <c r="O6" s="125">
        <f t="shared" si="4"/>
        <v>1860</v>
      </c>
      <c r="P6" s="125">
        <f t="shared" si="5"/>
        <v>192</v>
      </c>
      <c r="Q6" s="124">
        <f t="shared" si="6"/>
        <v>10.32258064516129</v>
      </c>
      <c r="R6" s="140"/>
      <c r="S6" s="140"/>
      <c r="T6" s="140"/>
    </row>
    <row r="7" spans="1:256" s="139" customFormat="1" x14ac:dyDescent="0.3">
      <c r="A7" s="141">
        <v>1967</v>
      </c>
      <c r="B7" s="216">
        <v>5210</v>
      </c>
      <c r="C7" s="216">
        <v>775</v>
      </c>
      <c r="D7" s="206">
        <f t="shared" si="0"/>
        <v>14.875239923224568</v>
      </c>
      <c r="E7" s="134">
        <v>1827</v>
      </c>
      <c r="F7" s="134">
        <v>170</v>
      </c>
      <c r="G7" s="206">
        <f t="shared" si="1"/>
        <v>9.3048713738368907</v>
      </c>
      <c r="H7" s="134">
        <v>115</v>
      </c>
      <c r="I7" s="134">
        <v>33</v>
      </c>
      <c r="J7" s="206">
        <f t="shared" si="2"/>
        <v>28.695652173913043</v>
      </c>
      <c r="K7" s="134">
        <v>3268</v>
      </c>
      <c r="L7" s="134">
        <v>572</v>
      </c>
      <c r="M7" s="211">
        <f t="shared" si="3"/>
        <v>17.503059975520195</v>
      </c>
      <c r="N7" s="140"/>
      <c r="O7" s="125">
        <f t="shared" si="4"/>
        <v>1942</v>
      </c>
      <c r="P7" s="125">
        <f t="shared" si="5"/>
        <v>203</v>
      </c>
      <c r="Q7" s="124">
        <f t="shared" si="6"/>
        <v>10.453141091658084</v>
      </c>
      <c r="R7" s="140"/>
      <c r="S7" s="140"/>
      <c r="T7" s="140"/>
    </row>
    <row r="8" spans="1:256" s="139" customFormat="1" x14ac:dyDescent="0.3">
      <c r="A8" s="141">
        <v>1968</v>
      </c>
      <c r="B8" s="216">
        <v>5709</v>
      </c>
      <c r="C8" s="216">
        <v>863</v>
      </c>
      <c r="D8" s="206">
        <f t="shared" si="0"/>
        <v>15.11648274654055</v>
      </c>
      <c r="E8" s="134">
        <v>2066</v>
      </c>
      <c r="F8" s="134">
        <v>203</v>
      </c>
      <c r="G8" s="206">
        <f t="shared" si="1"/>
        <v>9.8257502420135534</v>
      </c>
      <c r="H8" s="134">
        <v>62</v>
      </c>
      <c r="I8" s="134">
        <v>9</v>
      </c>
      <c r="J8" s="206">
        <f t="shared" si="2"/>
        <v>14.516129032258066</v>
      </c>
      <c r="K8" s="134">
        <v>3581</v>
      </c>
      <c r="L8" s="134">
        <v>651</v>
      </c>
      <c r="M8" s="211">
        <f t="shared" si="3"/>
        <v>18.179279530857304</v>
      </c>
      <c r="N8" s="140"/>
      <c r="O8" s="125">
        <f t="shared" si="4"/>
        <v>2128</v>
      </c>
      <c r="P8" s="125">
        <f t="shared" si="5"/>
        <v>212</v>
      </c>
      <c r="Q8" s="124">
        <f t="shared" si="6"/>
        <v>9.9624060150375939</v>
      </c>
      <c r="R8" s="140"/>
      <c r="S8" s="140"/>
      <c r="T8" s="140"/>
    </row>
    <row r="9" spans="1:256" s="139" customFormat="1" x14ac:dyDescent="0.3">
      <c r="A9" s="141">
        <v>1969</v>
      </c>
      <c r="B9" s="216">
        <v>6108</v>
      </c>
      <c r="C9" s="216">
        <v>1052</v>
      </c>
      <c r="D9" s="206">
        <f t="shared" si="0"/>
        <v>17.223313686967913</v>
      </c>
      <c r="E9" s="134">
        <v>2230</v>
      </c>
      <c r="F9" s="134">
        <v>224</v>
      </c>
      <c r="G9" s="206">
        <f t="shared" si="1"/>
        <v>10.044843049327353</v>
      </c>
      <c r="H9" s="134">
        <v>60</v>
      </c>
      <c r="I9" s="134">
        <v>8</v>
      </c>
      <c r="J9" s="206">
        <f t="shared" si="2"/>
        <v>13.333333333333334</v>
      </c>
      <c r="K9" s="134">
        <v>3818</v>
      </c>
      <c r="L9" s="134">
        <v>820</v>
      </c>
      <c r="M9" s="211">
        <f t="shared" si="3"/>
        <v>21.477213200628601</v>
      </c>
      <c r="N9" s="140"/>
      <c r="O9" s="125">
        <f t="shared" si="4"/>
        <v>2290</v>
      </c>
      <c r="P9" s="125">
        <f t="shared" si="5"/>
        <v>232</v>
      </c>
      <c r="Q9" s="124">
        <f t="shared" si="6"/>
        <v>10.131004366812228</v>
      </c>
      <c r="R9" s="140"/>
      <c r="S9" s="140"/>
      <c r="T9" s="140"/>
    </row>
    <row r="10" spans="1:256" s="139" customFormat="1" ht="17.25" thickBot="1" x14ac:dyDescent="0.35">
      <c r="A10" s="505">
        <v>1970</v>
      </c>
      <c r="B10" s="227">
        <v>6526</v>
      </c>
      <c r="C10" s="227">
        <v>1253</v>
      </c>
      <c r="D10" s="228">
        <f t="shared" si="0"/>
        <v>19.200122586576772</v>
      </c>
      <c r="E10" s="229">
        <v>2351</v>
      </c>
      <c r="F10" s="229">
        <v>230</v>
      </c>
      <c r="G10" s="228">
        <f t="shared" si="1"/>
        <v>9.783071033602722</v>
      </c>
      <c r="H10" s="229">
        <v>59</v>
      </c>
      <c r="I10" s="229">
        <v>9</v>
      </c>
      <c r="J10" s="228">
        <f t="shared" si="2"/>
        <v>15.254237288135593</v>
      </c>
      <c r="K10" s="229">
        <v>4116</v>
      </c>
      <c r="L10" s="229">
        <v>1014</v>
      </c>
      <c r="M10" s="232">
        <f t="shared" si="3"/>
        <v>24.635568513119534</v>
      </c>
      <c r="N10" s="140"/>
      <c r="O10" s="125">
        <f t="shared" si="4"/>
        <v>2410</v>
      </c>
      <c r="P10" s="125">
        <f t="shared" si="5"/>
        <v>239</v>
      </c>
      <c r="Q10" s="124">
        <f t="shared" si="6"/>
        <v>9.9170124481327804</v>
      </c>
      <c r="R10" s="140"/>
      <c r="S10" s="140"/>
      <c r="T10" s="140"/>
    </row>
    <row r="11" spans="1:256" s="139" customFormat="1" x14ac:dyDescent="0.3">
      <c r="A11" s="141">
        <v>1971</v>
      </c>
      <c r="B11" s="220">
        <v>6914</v>
      </c>
      <c r="C11" s="220">
        <v>1157</v>
      </c>
      <c r="D11" s="221">
        <f t="shared" si="0"/>
        <v>16.734162568701187</v>
      </c>
      <c r="E11" s="222">
        <v>2508</v>
      </c>
      <c r="F11" s="222">
        <v>235</v>
      </c>
      <c r="G11" s="221">
        <f t="shared" si="1"/>
        <v>9.3700159489633172</v>
      </c>
      <c r="H11" s="222">
        <v>63</v>
      </c>
      <c r="I11" s="222">
        <v>9</v>
      </c>
      <c r="J11" s="221">
        <f t="shared" si="2"/>
        <v>14.285714285714285</v>
      </c>
      <c r="K11" s="222">
        <v>4343</v>
      </c>
      <c r="L11" s="222">
        <v>913</v>
      </c>
      <c r="M11" s="224">
        <f t="shared" si="3"/>
        <v>21.022334791618697</v>
      </c>
      <c r="N11" s="140"/>
      <c r="O11" s="125">
        <f t="shared" si="4"/>
        <v>2571</v>
      </c>
      <c r="P11" s="125">
        <f t="shared" si="5"/>
        <v>244</v>
      </c>
      <c r="Q11" s="124">
        <f t="shared" si="6"/>
        <v>9.4904706339945548</v>
      </c>
      <c r="R11" s="140"/>
      <c r="S11" s="140"/>
      <c r="T11" s="140"/>
    </row>
    <row r="12" spans="1:256" s="139" customFormat="1" x14ac:dyDescent="0.3">
      <c r="A12" s="141">
        <v>1972</v>
      </c>
      <c r="B12" s="216">
        <v>7393</v>
      </c>
      <c r="C12" s="216">
        <v>1556</v>
      </c>
      <c r="D12" s="206">
        <f t="shared" si="0"/>
        <v>21.046936291086162</v>
      </c>
      <c r="E12" s="134">
        <v>2636</v>
      </c>
      <c r="F12" s="134">
        <v>325</v>
      </c>
      <c r="G12" s="206">
        <f t="shared" si="1"/>
        <v>12.329286798179059</v>
      </c>
      <c r="H12" s="134">
        <v>66</v>
      </c>
      <c r="I12" s="134">
        <v>6</v>
      </c>
      <c r="J12" s="206">
        <f t="shared" si="2"/>
        <v>9.0909090909090917</v>
      </c>
      <c r="K12" s="134">
        <v>4691</v>
      </c>
      <c r="L12" s="134">
        <v>1225</v>
      </c>
      <c r="M12" s="211">
        <f t="shared" si="3"/>
        <v>26.113835003197611</v>
      </c>
      <c r="N12" s="140"/>
      <c r="O12" s="125">
        <f t="shared" si="4"/>
        <v>2702</v>
      </c>
      <c r="P12" s="125">
        <f t="shared" si="5"/>
        <v>331</v>
      </c>
      <c r="Q12" s="124">
        <f t="shared" si="6"/>
        <v>12.25018504811251</v>
      </c>
      <c r="R12" s="140"/>
      <c r="S12" s="140"/>
      <c r="T12" s="140"/>
    </row>
    <row r="13" spans="1:256" s="139" customFormat="1" x14ac:dyDescent="0.3">
      <c r="A13" s="141">
        <v>1973</v>
      </c>
      <c r="B13" s="216">
        <v>7704</v>
      </c>
      <c r="C13" s="216">
        <v>1549</v>
      </c>
      <c r="D13" s="206">
        <f t="shared" si="0"/>
        <v>20.106438213914849</v>
      </c>
      <c r="E13" s="134">
        <v>2718</v>
      </c>
      <c r="F13" s="134">
        <v>370</v>
      </c>
      <c r="G13" s="206">
        <f t="shared" si="1"/>
        <v>13.612950699043413</v>
      </c>
      <c r="H13" s="134">
        <v>66</v>
      </c>
      <c r="I13" s="134">
        <v>6</v>
      </c>
      <c r="J13" s="206">
        <f t="shared" si="2"/>
        <v>9.0909090909090917</v>
      </c>
      <c r="K13" s="134">
        <v>4920</v>
      </c>
      <c r="L13" s="134">
        <v>1173</v>
      </c>
      <c r="M13" s="211">
        <f t="shared" si="3"/>
        <v>23.841463414634145</v>
      </c>
      <c r="N13" s="140"/>
      <c r="O13" s="125">
        <f t="shared" si="4"/>
        <v>2784</v>
      </c>
      <c r="P13" s="125">
        <f t="shared" si="5"/>
        <v>376</v>
      </c>
      <c r="Q13" s="124">
        <f t="shared" si="6"/>
        <v>13.505747126436782</v>
      </c>
      <c r="R13" s="140"/>
      <c r="S13" s="140"/>
      <c r="T13" s="140"/>
    </row>
    <row r="14" spans="1:256" s="139" customFormat="1" x14ac:dyDescent="0.3">
      <c r="A14" s="141">
        <v>1974</v>
      </c>
      <c r="B14" s="216">
        <v>7980</v>
      </c>
      <c r="C14" s="216">
        <v>1512</v>
      </c>
      <c r="D14" s="206">
        <f t="shared" si="0"/>
        <v>18.947368421052634</v>
      </c>
      <c r="E14" s="134">
        <v>2748</v>
      </c>
      <c r="F14" s="134">
        <v>352</v>
      </c>
      <c r="G14" s="206">
        <f t="shared" si="1"/>
        <v>12.809315866084425</v>
      </c>
      <c r="H14" s="134">
        <v>65</v>
      </c>
      <c r="I14" s="134">
        <v>4</v>
      </c>
      <c r="J14" s="206">
        <f t="shared" si="2"/>
        <v>6.1538461538461542</v>
      </c>
      <c r="K14" s="134">
        <v>5167</v>
      </c>
      <c r="L14" s="134">
        <v>1156</v>
      </c>
      <c r="M14" s="211">
        <f t="shared" si="3"/>
        <v>22.372750145151926</v>
      </c>
      <c r="N14" s="140"/>
      <c r="O14" s="125">
        <f t="shared" si="4"/>
        <v>2813</v>
      </c>
      <c r="P14" s="125">
        <f t="shared" si="5"/>
        <v>356</v>
      </c>
      <c r="Q14" s="124">
        <f t="shared" si="6"/>
        <v>12.655527906150018</v>
      </c>
      <c r="R14" s="140"/>
      <c r="S14" s="140"/>
      <c r="T14" s="140"/>
    </row>
    <row r="15" spans="1:256" s="139" customFormat="1" x14ac:dyDescent="0.3">
      <c r="A15" s="141">
        <v>1975</v>
      </c>
      <c r="B15" s="216">
        <v>8475</v>
      </c>
      <c r="C15" s="216">
        <v>1605</v>
      </c>
      <c r="D15" s="206">
        <f t="shared" si="0"/>
        <v>18.938053097345133</v>
      </c>
      <c r="E15" s="134">
        <v>2998</v>
      </c>
      <c r="F15" s="134">
        <v>403</v>
      </c>
      <c r="G15" s="206">
        <f t="shared" si="1"/>
        <v>13.442294863242161</v>
      </c>
      <c r="H15" s="134">
        <v>68</v>
      </c>
      <c r="I15" s="134">
        <v>3</v>
      </c>
      <c r="J15" s="206">
        <f t="shared" si="2"/>
        <v>4.4117647058823533</v>
      </c>
      <c r="K15" s="134">
        <v>5409</v>
      </c>
      <c r="L15" s="134">
        <v>1199</v>
      </c>
      <c r="M15" s="211">
        <f t="shared" si="3"/>
        <v>22.166759105195045</v>
      </c>
      <c r="N15" s="140"/>
      <c r="O15" s="125">
        <f t="shared" si="4"/>
        <v>3066</v>
      </c>
      <c r="P15" s="125">
        <f t="shared" si="5"/>
        <v>406</v>
      </c>
      <c r="Q15" s="124">
        <f t="shared" si="6"/>
        <v>13.24200913242009</v>
      </c>
      <c r="R15" s="140"/>
      <c r="S15" s="140"/>
      <c r="T15" s="140"/>
    </row>
    <row r="16" spans="1:256" s="139" customFormat="1" x14ac:dyDescent="0.3">
      <c r="A16" s="141">
        <v>1976</v>
      </c>
      <c r="B16" s="216">
        <v>8324</v>
      </c>
      <c r="C16" s="216">
        <v>1756</v>
      </c>
      <c r="D16" s="206">
        <f t="shared" si="0"/>
        <v>21.095627102354637</v>
      </c>
      <c r="E16" s="134">
        <v>2859</v>
      </c>
      <c r="F16" s="134">
        <v>344</v>
      </c>
      <c r="G16" s="206">
        <f t="shared" si="1"/>
        <v>12.032179083595661</v>
      </c>
      <c r="H16" s="134">
        <v>35</v>
      </c>
      <c r="I16" s="134">
        <v>0</v>
      </c>
      <c r="J16" s="206">
        <f t="shared" si="2"/>
        <v>0</v>
      </c>
      <c r="K16" s="134">
        <v>5430</v>
      </c>
      <c r="L16" s="134">
        <v>1412</v>
      </c>
      <c r="M16" s="211">
        <f t="shared" si="3"/>
        <v>26.0036832412523</v>
      </c>
      <c r="N16" s="140"/>
      <c r="O16" s="125">
        <f t="shared" si="4"/>
        <v>2894</v>
      </c>
      <c r="P16" s="125">
        <f t="shared" si="5"/>
        <v>344</v>
      </c>
      <c r="Q16" s="124">
        <f t="shared" si="6"/>
        <v>11.886662059433311</v>
      </c>
      <c r="R16" s="140"/>
      <c r="S16" s="140"/>
      <c r="T16" s="140"/>
    </row>
    <row r="17" spans="1:20" s="139" customFormat="1" x14ac:dyDescent="0.3">
      <c r="A17" s="141">
        <v>1977</v>
      </c>
      <c r="B17" s="216">
        <v>8962</v>
      </c>
      <c r="C17" s="216">
        <v>1940</v>
      </c>
      <c r="D17" s="206">
        <f t="shared" si="0"/>
        <v>21.646953804954254</v>
      </c>
      <c r="E17" s="134">
        <v>3090</v>
      </c>
      <c r="F17" s="134">
        <v>371</v>
      </c>
      <c r="G17" s="206">
        <f t="shared" si="1"/>
        <v>12.006472491909385</v>
      </c>
      <c r="H17" s="134">
        <v>40</v>
      </c>
      <c r="I17" s="134">
        <v>2</v>
      </c>
      <c r="J17" s="206">
        <f t="shared" si="2"/>
        <v>5</v>
      </c>
      <c r="K17" s="134">
        <v>5832</v>
      </c>
      <c r="L17" s="134">
        <v>1567</v>
      </c>
      <c r="M17" s="211">
        <f t="shared" si="3"/>
        <v>26.868998628257891</v>
      </c>
      <c r="N17" s="140"/>
      <c r="O17" s="125">
        <f t="shared" si="4"/>
        <v>3130</v>
      </c>
      <c r="P17" s="125">
        <f t="shared" si="5"/>
        <v>373</v>
      </c>
      <c r="Q17" s="124">
        <f t="shared" si="6"/>
        <v>11.916932907348244</v>
      </c>
      <c r="R17" s="140"/>
      <c r="S17" s="140"/>
      <c r="T17" s="140"/>
    </row>
    <row r="18" spans="1:20" s="139" customFormat="1" x14ac:dyDescent="0.3">
      <c r="A18" s="141">
        <v>1978</v>
      </c>
      <c r="B18" s="216">
        <v>9506</v>
      </c>
      <c r="C18" s="216">
        <v>1969</v>
      </c>
      <c r="D18" s="206">
        <f t="shared" si="0"/>
        <v>20.71323374710709</v>
      </c>
      <c r="E18" s="134">
        <v>3226</v>
      </c>
      <c r="F18" s="134">
        <v>401</v>
      </c>
      <c r="G18" s="206">
        <f t="shared" si="1"/>
        <v>12.430254184748915</v>
      </c>
      <c r="H18" s="134">
        <v>48</v>
      </c>
      <c r="I18" s="134">
        <v>3</v>
      </c>
      <c r="J18" s="206">
        <f t="shared" si="2"/>
        <v>6.25</v>
      </c>
      <c r="K18" s="134">
        <v>6232</v>
      </c>
      <c r="L18" s="134">
        <v>1565</v>
      </c>
      <c r="M18" s="211">
        <f t="shared" si="3"/>
        <v>25.112323491655967</v>
      </c>
      <c r="N18" s="140"/>
      <c r="O18" s="125">
        <f t="shared" si="4"/>
        <v>3274</v>
      </c>
      <c r="P18" s="125">
        <f t="shared" si="5"/>
        <v>404</v>
      </c>
      <c r="Q18" s="124">
        <f t="shared" si="6"/>
        <v>12.339645693341478</v>
      </c>
      <c r="R18" s="140"/>
      <c r="S18" s="140"/>
      <c r="T18" s="140"/>
    </row>
    <row r="19" spans="1:20" s="139" customFormat="1" x14ac:dyDescent="0.3">
      <c r="A19" s="141">
        <v>1979</v>
      </c>
      <c r="B19" s="216">
        <v>10658</v>
      </c>
      <c r="C19" s="216">
        <v>2401</v>
      </c>
      <c r="D19" s="206">
        <f t="shared" si="0"/>
        <v>22.527678738975418</v>
      </c>
      <c r="E19" s="134">
        <v>3540</v>
      </c>
      <c r="F19" s="134">
        <v>500</v>
      </c>
      <c r="G19" s="206">
        <f t="shared" si="1"/>
        <v>14.124293785310735</v>
      </c>
      <c r="H19" s="134">
        <v>57</v>
      </c>
      <c r="I19" s="134">
        <v>2</v>
      </c>
      <c r="J19" s="206">
        <f t="shared" si="2"/>
        <v>3.5087719298245612</v>
      </c>
      <c r="K19" s="134">
        <v>7061</v>
      </c>
      <c r="L19" s="134">
        <v>1899</v>
      </c>
      <c r="M19" s="211">
        <f t="shared" si="3"/>
        <v>26.894207619317378</v>
      </c>
      <c r="N19" s="140"/>
      <c r="O19" s="125">
        <f t="shared" si="4"/>
        <v>3597</v>
      </c>
      <c r="P19" s="125">
        <f t="shared" si="5"/>
        <v>502</v>
      </c>
      <c r="Q19" s="124">
        <f t="shared" si="6"/>
        <v>13.956074506533223</v>
      </c>
      <c r="R19" s="140"/>
      <c r="S19" s="140"/>
      <c r="T19" s="140"/>
    </row>
    <row r="20" spans="1:20" s="12" customFormat="1" ht="17.25" thickBot="1" x14ac:dyDescent="0.35">
      <c r="A20" s="505">
        <v>1980</v>
      </c>
      <c r="B20" s="227">
        <v>11796</v>
      </c>
      <c r="C20" s="227">
        <v>2662</v>
      </c>
      <c r="D20" s="228">
        <f t="shared" si="0"/>
        <v>22.566971854866054</v>
      </c>
      <c r="E20" s="234">
        <v>3934</v>
      </c>
      <c r="F20" s="234">
        <v>573</v>
      </c>
      <c r="G20" s="228">
        <f t="shared" si="1"/>
        <v>14.56532791052364</v>
      </c>
      <c r="H20" s="234">
        <v>66</v>
      </c>
      <c r="I20" s="234">
        <v>5</v>
      </c>
      <c r="J20" s="228">
        <f t="shared" si="2"/>
        <v>7.5757575757575761</v>
      </c>
      <c r="K20" s="234">
        <v>7796</v>
      </c>
      <c r="L20" s="234">
        <v>2084</v>
      </c>
      <c r="M20" s="232">
        <f t="shared" si="3"/>
        <v>26.731657260133403</v>
      </c>
      <c r="O20" s="125">
        <f t="shared" si="4"/>
        <v>4000</v>
      </c>
      <c r="P20" s="125">
        <f t="shared" si="5"/>
        <v>578</v>
      </c>
      <c r="Q20" s="124">
        <f t="shared" si="6"/>
        <v>14.45</v>
      </c>
    </row>
    <row r="21" spans="1:20" x14ac:dyDescent="0.3">
      <c r="A21" s="141">
        <v>1981</v>
      </c>
      <c r="B21" s="220">
        <v>13728</v>
      </c>
      <c r="C21" s="220">
        <v>3753</v>
      </c>
      <c r="D21" s="221">
        <f t="shared" si="0"/>
        <v>27.338286713286713</v>
      </c>
      <c r="E21" s="226">
        <v>4453</v>
      </c>
      <c r="F21" s="226">
        <v>704</v>
      </c>
      <c r="G21" s="221">
        <f t="shared" si="1"/>
        <v>15.809566584325175</v>
      </c>
      <c r="H21" s="226">
        <v>72</v>
      </c>
      <c r="I21" s="226">
        <v>5</v>
      </c>
      <c r="J21" s="221">
        <f t="shared" si="2"/>
        <v>6.9444444444444446</v>
      </c>
      <c r="K21" s="226">
        <v>9203</v>
      </c>
      <c r="L21" s="226">
        <v>3044</v>
      </c>
      <c r="M21" s="224">
        <f t="shared" si="3"/>
        <v>33.076170813865048</v>
      </c>
      <c r="O21" s="125">
        <f t="shared" si="4"/>
        <v>4525</v>
      </c>
      <c r="P21" s="125">
        <f t="shared" si="5"/>
        <v>709</v>
      </c>
      <c r="Q21" s="124">
        <f t="shared" si="6"/>
        <v>15.668508287292818</v>
      </c>
    </row>
    <row r="22" spans="1:20" x14ac:dyDescent="0.3">
      <c r="A22" s="141">
        <v>1982</v>
      </c>
      <c r="B22" s="216">
        <v>15319</v>
      </c>
      <c r="C22" s="216">
        <v>4818</v>
      </c>
      <c r="D22" s="206">
        <f t="shared" si="0"/>
        <v>31.451139108296889</v>
      </c>
      <c r="E22" s="132">
        <v>4981</v>
      </c>
      <c r="F22" s="132">
        <v>1243</v>
      </c>
      <c r="G22" s="206">
        <f t="shared" si="1"/>
        <v>24.954828347721342</v>
      </c>
      <c r="H22" s="132">
        <v>78</v>
      </c>
      <c r="I22" s="132">
        <v>18</v>
      </c>
      <c r="J22" s="206">
        <f t="shared" si="2"/>
        <v>23.076923076923077</v>
      </c>
      <c r="K22" s="132">
        <v>10260</v>
      </c>
      <c r="L22" s="132">
        <v>3557</v>
      </c>
      <c r="M22" s="211">
        <f t="shared" si="3"/>
        <v>34.668615984405463</v>
      </c>
      <c r="O22" s="125">
        <f t="shared" si="4"/>
        <v>5059</v>
      </c>
      <c r="P22" s="125">
        <f t="shared" si="5"/>
        <v>1261</v>
      </c>
      <c r="Q22" s="124">
        <f t="shared" si="6"/>
        <v>24.925874678790276</v>
      </c>
    </row>
    <row r="23" spans="1:20" x14ac:dyDescent="0.3">
      <c r="A23" s="128">
        <v>1983</v>
      </c>
      <c r="B23" s="216">
        <v>16959</v>
      </c>
      <c r="C23" s="216">
        <v>5514</v>
      </c>
      <c r="D23" s="206">
        <f t="shared" si="0"/>
        <v>32.513709534760302</v>
      </c>
      <c r="E23" s="132">
        <v>5476</v>
      </c>
      <c r="F23" s="132">
        <v>1461</v>
      </c>
      <c r="G23" s="206">
        <f t="shared" si="1"/>
        <v>26.680058436815195</v>
      </c>
      <c r="H23" s="132">
        <v>89</v>
      </c>
      <c r="I23" s="132">
        <v>21</v>
      </c>
      <c r="J23" s="206">
        <f t="shared" si="2"/>
        <v>23.595505617977526</v>
      </c>
      <c r="K23" s="132">
        <v>11394</v>
      </c>
      <c r="L23" s="132">
        <v>4032</v>
      </c>
      <c r="M23" s="211">
        <f t="shared" si="3"/>
        <v>35.387045813586099</v>
      </c>
      <c r="O23" s="125">
        <f t="shared" si="4"/>
        <v>5565</v>
      </c>
      <c r="P23" s="125">
        <f t="shared" si="5"/>
        <v>1482</v>
      </c>
      <c r="Q23" s="124">
        <f t="shared" si="6"/>
        <v>26.630727762803236</v>
      </c>
    </row>
    <row r="24" spans="1:20" x14ac:dyDescent="0.3">
      <c r="A24" s="128">
        <v>1984</v>
      </c>
      <c r="B24" s="216">
        <v>18480</v>
      </c>
      <c r="C24" s="216">
        <v>5926</v>
      </c>
      <c r="D24" s="206">
        <f t="shared" si="0"/>
        <v>32.067099567099568</v>
      </c>
      <c r="E24" s="132">
        <v>6032</v>
      </c>
      <c r="F24" s="132">
        <v>1604</v>
      </c>
      <c r="G24" s="206">
        <f t="shared" si="1"/>
        <v>26.591511936339522</v>
      </c>
      <c r="H24" s="132">
        <v>101</v>
      </c>
      <c r="I24" s="132">
        <v>17</v>
      </c>
      <c r="J24" s="206">
        <f t="shared" si="2"/>
        <v>16.831683168316832</v>
      </c>
      <c r="K24" s="132">
        <v>12347</v>
      </c>
      <c r="L24" s="132">
        <v>4305</v>
      </c>
      <c r="M24" s="211">
        <f t="shared" si="3"/>
        <v>34.86676925568964</v>
      </c>
      <c r="O24" s="125">
        <f t="shared" si="4"/>
        <v>6133</v>
      </c>
      <c r="P24" s="125">
        <f t="shared" si="5"/>
        <v>1621</v>
      </c>
      <c r="Q24" s="124">
        <f t="shared" si="6"/>
        <v>26.430784281754445</v>
      </c>
    </row>
    <row r="25" spans="1:20" x14ac:dyDescent="0.3">
      <c r="A25" s="128">
        <v>1985</v>
      </c>
      <c r="B25" s="216">
        <v>19808</v>
      </c>
      <c r="C25" s="216">
        <v>6239</v>
      </c>
      <c r="D25" s="206">
        <f t="shared" si="0"/>
        <v>31.49737479806139</v>
      </c>
      <c r="E25" s="132">
        <v>6411</v>
      </c>
      <c r="F25" s="132">
        <v>1659</v>
      </c>
      <c r="G25" s="206">
        <f t="shared" si="1"/>
        <v>25.877398221806271</v>
      </c>
      <c r="H25" s="132">
        <v>109</v>
      </c>
      <c r="I25" s="132">
        <v>25</v>
      </c>
      <c r="J25" s="206">
        <f t="shared" si="2"/>
        <v>22.935779816513762</v>
      </c>
      <c r="K25" s="132">
        <v>13288</v>
      </c>
      <c r="L25" s="132">
        <v>4555</v>
      </c>
      <c r="M25" s="211">
        <f t="shared" si="3"/>
        <v>34.279048765803729</v>
      </c>
      <c r="O25" s="125">
        <f t="shared" si="4"/>
        <v>6520</v>
      </c>
      <c r="P25" s="125">
        <f t="shared" si="5"/>
        <v>1684</v>
      </c>
      <c r="Q25" s="124">
        <f t="shared" si="6"/>
        <v>25.828220858895705</v>
      </c>
    </row>
    <row r="26" spans="1:20" x14ac:dyDescent="0.3">
      <c r="A26" s="128">
        <v>1986</v>
      </c>
      <c r="B26" s="216">
        <v>20809</v>
      </c>
      <c r="C26" s="216">
        <v>6771</v>
      </c>
      <c r="D26" s="206">
        <f t="shared" si="0"/>
        <v>32.538805324619155</v>
      </c>
      <c r="E26" s="132">
        <v>6765</v>
      </c>
      <c r="F26" s="132">
        <v>1746</v>
      </c>
      <c r="G26" s="206">
        <f t="shared" si="1"/>
        <v>25.809312638580934</v>
      </c>
      <c r="H26" s="132">
        <v>119</v>
      </c>
      <c r="I26" s="132">
        <v>25</v>
      </c>
      <c r="J26" s="206">
        <f t="shared" si="2"/>
        <v>21.008403361344538</v>
      </c>
      <c r="K26" s="132">
        <v>13925</v>
      </c>
      <c r="L26" s="132">
        <v>5000</v>
      </c>
      <c r="M26" s="211">
        <f t="shared" si="3"/>
        <v>35.906642728904849</v>
      </c>
      <c r="O26" s="125">
        <f t="shared" si="4"/>
        <v>6884</v>
      </c>
      <c r="P26" s="125">
        <f t="shared" si="5"/>
        <v>1771</v>
      </c>
      <c r="Q26" s="124">
        <f t="shared" si="6"/>
        <v>25.726321905868684</v>
      </c>
    </row>
    <row r="27" spans="1:20" x14ac:dyDescent="0.3">
      <c r="A27" s="128">
        <v>1987</v>
      </c>
      <c r="B27" s="216">
        <v>21933</v>
      </c>
      <c r="C27" s="216">
        <v>17031</v>
      </c>
      <c r="D27" s="206">
        <f t="shared" si="0"/>
        <v>77.650116263165089</v>
      </c>
      <c r="E27" s="132">
        <v>7255</v>
      </c>
      <c r="F27" s="132">
        <v>2886</v>
      </c>
      <c r="G27" s="206">
        <f t="shared" si="1"/>
        <v>39.779462439696758</v>
      </c>
      <c r="H27" s="132">
        <v>124</v>
      </c>
      <c r="I27" s="132">
        <v>208</v>
      </c>
      <c r="J27" s="206">
        <f t="shared" si="2"/>
        <v>167.74193548387098</v>
      </c>
      <c r="K27" s="132">
        <v>14554</v>
      </c>
      <c r="L27" s="132">
        <v>13937</v>
      </c>
      <c r="M27" s="211">
        <f t="shared" si="3"/>
        <v>95.760615638312501</v>
      </c>
      <c r="O27" s="125">
        <f t="shared" si="4"/>
        <v>7379</v>
      </c>
      <c r="P27" s="125">
        <f t="shared" si="5"/>
        <v>3094</v>
      </c>
      <c r="Q27" s="124">
        <f t="shared" si="6"/>
        <v>41.929800786014368</v>
      </c>
    </row>
    <row r="28" spans="1:20" x14ac:dyDescent="0.3">
      <c r="A28" s="128">
        <v>1988</v>
      </c>
      <c r="B28" s="216">
        <v>22762</v>
      </c>
      <c r="C28" s="216">
        <v>18320</v>
      </c>
      <c r="D28" s="206">
        <f t="shared" si="0"/>
        <v>80.485018891134359</v>
      </c>
      <c r="E28" s="132">
        <v>7536</v>
      </c>
      <c r="F28" s="132">
        <v>3832</v>
      </c>
      <c r="G28" s="206">
        <f t="shared" si="1"/>
        <v>50.84925690021231</v>
      </c>
      <c r="H28" s="132">
        <v>123</v>
      </c>
      <c r="I28" s="132">
        <v>271</v>
      </c>
      <c r="J28" s="206">
        <f t="shared" si="2"/>
        <v>220.32520325203251</v>
      </c>
      <c r="K28" s="132">
        <v>15103</v>
      </c>
      <c r="L28" s="132">
        <v>14217</v>
      </c>
      <c r="M28" s="211">
        <f t="shared" si="3"/>
        <v>94.133615837912998</v>
      </c>
      <c r="O28" s="125">
        <f t="shared" si="4"/>
        <v>7659</v>
      </c>
      <c r="P28" s="125">
        <f t="shared" si="5"/>
        <v>4103</v>
      </c>
      <c r="Q28" s="124">
        <f t="shared" si="6"/>
        <v>53.570962266614444</v>
      </c>
    </row>
    <row r="29" spans="1:20" x14ac:dyDescent="0.3">
      <c r="A29" s="128">
        <v>1989</v>
      </c>
      <c r="B29" s="216">
        <v>23957</v>
      </c>
      <c r="C29" s="216">
        <v>21850</v>
      </c>
      <c r="D29" s="206">
        <f t="shared" si="0"/>
        <v>91.205075760737984</v>
      </c>
      <c r="E29" s="132">
        <v>7818</v>
      </c>
      <c r="F29" s="132">
        <v>4575</v>
      </c>
      <c r="G29" s="206">
        <f t="shared" si="1"/>
        <v>58.518802762854946</v>
      </c>
      <c r="H29" s="132">
        <v>130</v>
      </c>
      <c r="I29" s="132">
        <v>299</v>
      </c>
      <c r="J29" s="206">
        <f t="shared" si="2"/>
        <v>229.99999999999997</v>
      </c>
      <c r="K29" s="132">
        <v>16009</v>
      </c>
      <c r="L29" s="132">
        <v>16976</v>
      </c>
      <c r="M29" s="211">
        <f t="shared" si="3"/>
        <v>106.04035230183023</v>
      </c>
      <c r="O29" s="125">
        <f t="shared" si="4"/>
        <v>7948</v>
      </c>
      <c r="P29" s="125">
        <f t="shared" si="5"/>
        <v>4874</v>
      </c>
      <c r="Q29" s="124">
        <f t="shared" si="6"/>
        <v>61.323603422244588</v>
      </c>
    </row>
    <row r="30" spans="1:20" ht="17.25" thickBot="1" x14ac:dyDescent="0.35">
      <c r="A30" s="233">
        <v>1990</v>
      </c>
      <c r="B30" s="227">
        <v>25337</v>
      </c>
      <c r="C30" s="227">
        <v>22919</v>
      </c>
      <c r="D30" s="228">
        <f t="shared" si="0"/>
        <v>90.456644433042584</v>
      </c>
      <c r="E30" s="234">
        <v>8157</v>
      </c>
      <c r="F30" s="234">
        <v>4889</v>
      </c>
      <c r="G30" s="228">
        <f t="shared" si="1"/>
        <v>59.936251072698298</v>
      </c>
      <c r="H30" s="234">
        <v>132</v>
      </c>
      <c r="I30" s="234">
        <v>305</v>
      </c>
      <c r="J30" s="228">
        <f t="shared" si="2"/>
        <v>231.06060606060606</v>
      </c>
      <c r="K30" s="234">
        <v>17048</v>
      </c>
      <c r="L30" s="234">
        <v>17725</v>
      </c>
      <c r="M30" s="232">
        <f t="shared" si="3"/>
        <v>103.97114030971375</v>
      </c>
      <c r="O30" s="125">
        <f t="shared" si="4"/>
        <v>8289</v>
      </c>
      <c r="P30" s="125">
        <f t="shared" si="5"/>
        <v>5194</v>
      </c>
      <c r="Q30" s="124">
        <f t="shared" si="6"/>
        <v>62.661358426830738</v>
      </c>
    </row>
    <row r="31" spans="1:20" x14ac:dyDescent="0.3">
      <c r="A31" s="225">
        <v>1991</v>
      </c>
      <c r="B31" s="220">
        <v>26849</v>
      </c>
      <c r="C31" s="220">
        <v>24535</v>
      </c>
      <c r="D31" s="221">
        <f t="shared" si="0"/>
        <v>91.381429475958129</v>
      </c>
      <c r="E31" s="226">
        <v>8531</v>
      </c>
      <c r="F31" s="226">
        <v>5167</v>
      </c>
      <c r="G31" s="221">
        <f t="shared" si="1"/>
        <v>60.567342632751142</v>
      </c>
      <c r="H31" s="226">
        <v>136</v>
      </c>
      <c r="I31" s="226">
        <v>325</v>
      </c>
      <c r="J31" s="221">
        <f t="shared" si="2"/>
        <v>238.97058823529412</v>
      </c>
      <c r="K31" s="226">
        <v>18182</v>
      </c>
      <c r="L31" s="226">
        <v>19043</v>
      </c>
      <c r="M31" s="224">
        <f t="shared" si="3"/>
        <v>104.73545264547354</v>
      </c>
      <c r="O31" s="125">
        <f t="shared" si="4"/>
        <v>8667</v>
      </c>
      <c r="P31" s="125">
        <f t="shared" si="5"/>
        <v>5492</v>
      </c>
      <c r="Q31" s="124">
        <f t="shared" si="6"/>
        <v>63.366793584862123</v>
      </c>
    </row>
    <row r="32" spans="1:20" x14ac:dyDescent="0.3">
      <c r="A32" s="128">
        <v>1992</v>
      </c>
      <c r="B32" s="216">
        <v>28492</v>
      </c>
      <c r="C32" s="216">
        <v>25472</v>
      </c>
      <c r="D32" s="206">
        <f t="shared" si="0"/>
        <v>89.400533483082967</v>
      </c>
      <c r="E32" s="132">
        <v>8833</v>
      </c>
      <c r="F32" s="132">
        <v>5677</v>
      </c>
      <c r="G32" s="206">
        <f t="shared" si="1"/>
        <v>64.270349824521674</v>
      </c>
      <c r="H32" s="132">
        <v>139</v>
      </c>
      <c r="I32" s="132">
        <v>342</v>
      </c>
      <c r="J32" s="206">
        <f t="shared" si="2"/>
        <v>246.04316546762587</v>
      </c>
      <c r="K32" s="132">
        <v>19520</v>
      </c>
      <c r="L32" s="132">
        <v>19453</v>
      </c>
      <c r="M32" s="211">
        <f t="shared" si="3"/>
        <v>99.656762295081975</v>
      </c>
      <c r="O32" s="125">
        <f t="shared" si="4"/>
        <v>8972</v>
      </c>
      <c r="P32" s="125">
        <f t="shared" si="5"/>
        <v>6019</v>
      </c>
      <c r="Q32" s="124">
        <f t="shared" si="6"/>
        <v>67.08649130628622</v>
      </c>
    </row>
    <row r="33" spans="1:20" x14ac:dyDescent="0.3">
      <c r="A33" s="128">
        <v>1993</v>
      </c>
      <c r="B33" s="216">
        <v>30184</v>
      </c>
      <c r="C33" s="216">
        <v>25845</v>
      </c>
      <c r="D33" s="206">
        <f t="shared" si="0"/>
        <v>85.624834349324146</v>
      </c>
      <c r="E33" s="132">
        <v>9266</v>
      </c>
      <c r="F33" s="132">
        <v>5955</v>
      </c>
      <c r="G33" s="206">
        <f t="shared" si="1"/>
        <v>64.267213468594861</v>
      </c>
      <c r="H33" s="132">
        <v>147</v>
      </c>
      <c r="I33" s="133">
        <v>5</v>
      </c>
      <c r="J33" s="206">
        <f t="shared" si="2"/>
        <v>3.4013605442176873</v>
      </c>
      <c r="K33" s="132">
        <v>20771</v>
      </c>
      <c r="L33" s="132">
        <v>19885</v>
      </c>
      <c r="M33" s="211">
        <f t="shared" si="3"/>
        <v>95.734437436810936</v>
      </c>
      <c r="O33" s="125">
        <f t="shared" si="4"/>
        <v>9413</v>
      </c>
      <c r="P33" s="125">
        <f t="shared" si="5"/>
        <v>5960</v>
      </c>
      <c r="Q33" s="124">
        <f t="shared" si="6"/>
        <v>63.316689684478909</v>
      </c>
    </row>
    <row r="34" spans="1:20" x14ac:dyDescent="0.3">
      <c r="A34" s="128">
        <v>1994</v>
      </c>
      <c r="B34" s="216">
        <v>31604</v>
      </c>
      <c r="C34" s="216">
        <v>29194</v>
      </c>
      <c r="D34" s="206">
        <f t="shared" si="0"/>
        <v>92.37438298949499</v>
      </c>
      <c r="E34" s="132">
        <v>9568</v>
      </c>
      <c r="F34" s="132">
        <v>6573</v>
      </c>
      <c r="G34" s="206">
        <f t="shared" si="1"/>
        <v>68.697742474916396</v>
      </c>
      <c r="H34" s="132">
        <v>316</v>
      </c>
      <c r="I34" s="133">
        <v>583</v>
      </c>
      <c r="J34" s="206">
        <f t="shared" si="2"/>
        <v>184.49367088607596</v>
      </c>
      <c r="K34" s="132">
        <v>21720</v>
      </c>
      <c r="L34" s="132">
        <v>22038</v>
      </c>
      <c r="M34" s="211">
        <f t="shared" si="3"/>
        <v>101.46408839779006</v>
      </c>
      <c r="O34" s="125">
        <f t="shared" si="4"/>
        <v>9884</v>
      </c>
      <c r="P34" s="125">
        <f t="shared" si="5"/>
        <v>7156</v>
      </c>
      <c r="Q34" s="124">
        <f t="shared" si="6"/>
        <v>72.39983812221773</v>
      </c>
    </row>
    <row r="35" spans="1:20" x14ac:dyDescent="0.3">
      <c r="A35" s="128">
        <v>1995</v>
      </c>
      <c r="B35" s="216">
        <v>33938</v>
      </c>
      <c r="C35" s="216">
        <v>31265</v>
      </c>
      <c r="D35" s="206">
        <f t="shared" si="0"/>
        <v>92.123872944781652</v>
      </c>
      <c r="E35" s="132">
        <v>9829</v>
      </c>
      <c r="F35" s="132">
        <v>6999</v>
      </c>
      <c r="G35" s="206">
        <f t="shared" si="1"/>
        <v>71.207650829178959</v>
      </c>
      <c r="H35" s="132">
        <v>354</v>
      </c>
      <c r="I35" s="133">
        <v>596</v>
      </c>
      <c r="J35" s="206">
        <f t="shared" si="2"/>
        <v>168.36158192090394</v>
      </c>
      <c r="K35" s="132">
        <v>23755</v>
      </c>
      <c r="L35" s="132">
        <v>23670</v>
      </c>
      <c r="M35" s="211">
        <f t="shared" si="3"/>
        <v>99.642180593559246</v>
      </c>
      <c r="O35" s="125">
        <f t="shared" si="4"/>
        <v>10183</v>
      </c>
      <c r="P35" s="125">
        <f t="shared" si="5"/>
        <v>7595</v>
      </c>
      <c r="Q35" s="124">
        <f t="shared" si="6"/>
        <v>74.585092801728365</v>
      </c>
    </row>
    <row r="36" spans="1:20" x14ac:dyDescent="0.3">
      <c r="A36" s="128">
        <v>1996</v>
      </c>
      <c r="B36" s="216">
        <v>35933</v>
      </c>
      <c r="C36" s="216">
        <v>34406</v>
      </c>
      <c r="D36" s="206">
        <f t="shared" si="0"/>
        <v>95.75042440096847</v>
      </c>
      <c r="E36" s="132">
        <v>10134</v>
      </c>
      <c r="F36" s="132">
        <v>7931</v>
      </c>
      <c r="G36" s="206">
        <f t="shared" si="1"/>
        <v>78.261298598776392</v>
      </c>
      <c r="H36" s="132">
        <v>381</v>
      </c>
      <c r="I36" s="133">
        <v>307</v>
      </c>
      <c r="J36" s="206">
        <f t="shared" si="2"/>
        <v>80.577427821522306</v>
      </c>
      <c r="K36" s="132">
        <v>25418</v>
      </c>
      <c r="L36" s="132">
        <v>26168</v>
      </c>
      <c r="M36" s="211">
        <f t="shared" si="3"/>
        <v>102.95066488315368</v>
      </c>
      <c r="O36" s="125">
        <f t="shared" si="4"/>
        <v>10515</v>
      </c>
      <c r="P36" s="125">
        <f t="shared" si="5"/>
        <v>8238</v>
      </c>
      <c r="Q36" s="124">
        <f t="shared" si="6"/>
        <v>78.345221112696152</v>
      </c>
    </row>
    <row r="37" spans="1:20" x14ac:dyDescent="0.3">
      <c r="A37" s="128">
        <v>1997</v>
      </c>
      <c r="B37" s="216">
        <v>38801</v>
      </c>
      <c r="C37" s="216">
        <v>37308</v>
      </c>
      <c r="D37" s="206">
        <f t="shared" ref="D37:D61" si="7">C37/B37*100</f>
        <v>96.152161026777662</v>
      </c>
      <c r="E37" s="132">
        <v>10620</v>
      </c>
      <c r="F37" s="132">
        <v>8666</v>
      </c>
      <c r="G37" s="206">
        <f t="shared" ref="G37:G61" si="8">F37/E37*100</f>
        <v>81.600753295668554</v>
      </c>
      <c r="H37" s="132">
        <v>406</v>
      </c>
      <c r="I37" s="133">
        <v>390</v>
      </c>
      <c r="J37" s="206">
        <f t="shared" ref="J37:J61" si="9">I37/H37*100</f>
        <v>96.059113300492612</v>
      </c>
      <c r="K37" s="132">
        <v>27775</v>
      </c>
      <c r="L37" s="132">
        <v>28252</v>
      </c>
      <c r="M37" s="211">
        <f t="shared" ref="M37:M61" si="10">L37/K37*100</f>
        <v>101.71737173717372</v>
      </c>
      <c r="O37" s="125">
        <f t="shared" si="4"/>
        <v>11026</v>
      </c>
      <c r="P37" s="125">
        <f t="shared" si="5"/>
        <v>9056</v>
      </c>
      <c r="Q37" s="124">
        <f t="shared" si="6"/>
        <v>82.133139851260665</v>
      </c>
    </row>
    <row r="38" spans="1:20" x14ac:dyDescent="0.3">
      <c r="A38" s="128">
        <v>1998</v>
      </c>
      <c r="B38" s="216">
        <v>40345</v>
      </c>
      <c r="C38" s="216">
        <v>46772</v>
      </c>
      <c r="D38" s="206">
        <f t="shared" si="7"/>
        <v>115.93010286280827</v>
      </c>
      <c r="E38" s="133">
        <v>10767</v>
      </c>
      <c r="F38" s="133">
        <v>9978</v>
      </c>
      <c r="G38" s="206">
        <f t="shared" si="8"/>
        <v>92.672053496795769</v>
      </c>
      <c r="H38" s="133">
        <v>439</v>
      </c>
      <c r="I38" s="133">
        <v>794</v>
      </c>
      <c r="J38" s="206">
        <f t="shared" si="9"/>
        <v>180.86560364464691</v>
      </c>
      <c r="K38" s="133">
        <v>29139</v>
      </c>
      <c r="L38" s="133">
        <v>36000</v>
      </c>
      <c r="M38" s="211">
        <f t="shared" si="10"/>
        <v>123.54576340986307</v>
      </c>
      <c r="O38" s="125">
        <f t="shared" si="4"/>
        <v>11206</v>
      </c>
      <c r="P38" s="125">
        <f t="shared" si="5"/>
        <v>10772</v>
      </c>
      <c r="Q38" s="124">
        <f t="shared" si="6"/>
        <v>96.127074781367128</v>
      </c>
    </row>
    <row r="39" spans="1:20" x14ac:dyDescent="0.3">
      <c r="A39" s="128">
        <v>1999</v>
      </c>
      <c r="B39" s="216">
        <v>41226</v>
      </c>
      <c r="C39" s="216">
        <v>52726</v>
      </c>
      <c r="D39" s="206">
        <f t="shared" si="7"/>
        <v>127.89501770727212</v>
      </c>
      <c r="E39" s="133">
        <v>10849</v>
      </c>
      <c r="F39" s="133">
        <v>11672</v>
      </c>
      <c r="G39" s="206">
        <f t="shared" si="8"/>
        <v>107.5859526223615</v>
      </c>
      <c r="H39" s="133">
        <v>475</v>
      </c>
      <c r="I39" s="133">
        <v>425</v>
      </c>
      <c r="J39" s="206">
        <f t="shared" si="9"/>
        <v>89.473684210526315</v>
      </c>
      <c r="K39" s="133">
        <v>29902</v>
      </c>
      <c r="L39" s="133">
        <v>40629</v>
      </c>
      <c r="M39" s="211">
        <f t="shared" si="10"/>
        <v>135.87385459166609</v>
      </c>
      <c r="O39" s="125">
        <f t="shared" si="4"/>
        <v>11324</v>
      </c>
      <c r="P39" s="125">
        <f t="shared" si="5"/>
        <v>12097</v>
      </c>
      <c r="Q39" s="124">
        <f t="shared" si="6"/>
        <v>106.82620981985164</v>
      </c>
    </row>
    <row r="40" spans="1:20" ht="17.25" thickBot="1" x14ac:dyDescent="0.35">
      <c r="A40" s="233">
        <v>2000</v>
      </c>
      <c r="B40" s="235">
        <v>41951</v>
      </c>
      <c r="C40" s="235">
        <v>55493</v>
      </c>
      <c r="D40" s="228">
        <f t="shared" si="7"/>
        <v>132.28051774689519</v>
      </c>
      <c r="E40" s="230">
        <v>10887</v>
      </c>
      <c r="F40" s="230">
        <v>12208</v>
      </c>
      <c r="G40" s="228">
        <f t="shared" si="8"/>
        <v>112.13373748507394</v>
      </c>
      <c r="H40" s="230">
        <v>472</v>
      </c>
      <c r="I40" s="230">
        <v>418</v>
      </c>
      <c r="J40" s="228">
        <f t="shared" si="9"/>
        <v>88.559322033898297</v>
      </c>
      <c r="K40" s="230">
        <v>30592</v>
      </c>
      <c r="L40" s="230">
        <v>42867</v>
      </c>
      <c r="M40" s="232">
        <f t="shared" si="10"/>
        <v>140.12486924686192</v>
      </c>
      <c r="N40" s="83"/>
      <c r="O40" s="125">
        <f t="shared" si="4"/>
        <v>11359</v>
      </c>
      <c r="P40" s="125">
        <f t="shared" si="5"/>
        <v>12626</v>
      </c>
      <c r="Q40" s="124">
        <f t="shared" si="6"/>
        <v>111.15415089356458</v>
      </c>
      <c r="R40" s="83"/>
      <c r="S40" s="83"/>
      <c r="T40" s="83"/>
    </row>
    <row r="41" spans="1:20" x14ac:dyDescent="0.3">
      <c r="A41" s="225">
        <v>2001</v>
      </c>
      <c r="B41" s="506">
        <v>43309</v>
      </c>
      <c r="C41" s="506">
        <v>58985</v>
      </c>
      <c r="D41" s="221">
        <f t="shared" si="7"/>
        <v>136.19570989863539</v>
      </c>
      <c r="E41" s="223">
        <v>10981</v>
      </c>
      <c r="F41" s="223">
        <v>12802</v>
      </c>
      <c r="G41" s="221">
        <f t="shared" si="8"/>
        <v>116.58318914488662</v>
      </c>
      <c r="H41" s="223">
        <v>467</v>
      </c>
      <c r="I41" s="223">
        <v>901</v>
      </c>
      <c r="J41" s="221">
        <f t="shared" si="9"/>
        <v>192.93361884368306</v>
      </c>
      <c r="K41" s="223">
        <v>31861</v>
      </c>
      <c r="L41" s="223">
        <v>45282</v>
      </c>
      <c r="M41" s="224">
        <f t="shared" si="10"/>
        <v>142.12359938482783</v>
      </c>
      <c r="N41" s="83"/>
      <c r="O41" s="125">
        <f t="shared" si="4"/>
        <v>11448</v>
      </c>
      <c r="P41" s="125">
        <f t="shared" si="5"/>
        <v>13703</v>
      </c>
      <c r="Q41" s="124">
        <f t="shared" si="6"/>
        <v>119.69776380153738</v>
      </c>
      <c r="R41" s="83"/>
      <c r="S41" s="83"/>
      <c r="T41" s="83"/>
    </row>
    <row r="42" spans="1:20" x14ac:dyDescent="0.3">
      <c r="A42" s="128">
        <v>2002</v>
      </c>
      <c r="B42" s="217">
        <v>44177</v>
      </c>
      <c r="C42" s="217">
        <v>65756</v>
      </c>
      <c r="D42" s="206">
        <f t="shared" si="7"/>
        <v>148.84668492654549</v>
      </c>
      <c r="E42" s="133">
        <v>11144</v>
      </c>
      <c r="F42" s="133">
        <v>12776</v>
      </c>
      <c r="G42" s="206">
        <f t="shared" si="8"/>
        <v>114.64465183058148</v>
      </c>
      <c r="H42" s="133">
        <v>488</v>
      </c>
      <c r="I42" s="133">
        <v>457</v>
      </c>
      <c r="J42" s="206">
        <f t="shared" si="9"/>
        <v>93.647540983606561</v>
      </c>
      <c r="K42" s="133">
        <v>32545</v>
      </c>
      <c r="L42" s="133">
        <v>52523</v>
      </c>
      <c r="M42" s="211">
        <f t="shared" si="10"/>
        <v>161.38577354432323</v>
      </c>
      <c r="O42" s="125">
        <f t="shared" ref="O42:O63" si="11">E42+H42</f>
        <v>11632</v>
      </c>
      <c r="P42" s="125">
        <f t="shared" ref="P42:P62" si="12">F42+I42</f>
        <v>13233</v>
      </c>
      <c r="Q42" s="124">
        <f t="shared" ref="Q42:Q62" si="13">P42/O42*100</f>
        <v>113.76375515818431</v>
      </c>
    </row>
    <row r="43" spans="1:20" x14ac:dyDescent="0.3">
      <c r="A43" s="128">
        <v>2003</v>
      </c>
      <c r="B43" s="217">
        <v>45272</v>
      </c>
      <c r="C43" s="217">
        <v>74482</v>
      </c>
      <c r="D43" s="206">
        <f t="shared" si="7"/>
        <v>164.52111680508924</v>
      </c>
      <c r="E43" s="133">
        <v>11414</v>
      </c>
      <c r="F43" s="133">
        <v>14006</v>
      </c>
      <c r="G43" s="206">
        <f t="shared" si="8"/>
        <v>122.70895391624322</v>
      </c>
      <c r="H43" s="133">
        <v>510</v>
      </c>
      <c r="I43" s="133">
        <v>909</v>
      </c>
      <c r="J43" s="206">
        <f t="shared" si="9"/>
        <v>178.23529411764707</v>
      </c>
      <c r="K43" s="133">
        <v>33348</v>
      </c>
      <c r="L43" s="133">
        <v>59567</v>
      </c>
      <c r="M43" s="211">
        <f t="shared" si="10"/>
        <v>178.62240614129783</v>
      </c>
      <c r="O43" s="125">
        <f t="shared" si="11"/>
        <v>11924</v>
      </c>
      <c r="P43" s="125">
        <f t="shared" si="12"/>
        <v>14915</v>
      </c>
      <c r="Q43" s="124">
        <f t="shared" si="13"/>
        <v>125.08386447500838</v>
      </c>
    </row>
    <row r="44" spans="1:20" x14ac:dyDescent="0.3">
      <c r="A44" s="128">
        <v>2004</v>
      </c>
      <c r="B44" s="217">
        <v>47005</v>
      </c>
      <c r="C44" s="217">
        <v>76444</v>
      </c>
      <c r="D44" s="206">
        <f t="shared" si="7"/>
        <v>162.62950749920222</v>
      </c>
      <c r="E44" s="133">
        <v>11974</v>
      </c>
      <c r="F44" s="133">
        <v>13514</v>
      </c>
      <c r="G44" s="206">
        <f t="shared" si="8"/>
        <v>112.86119926507432</v>
      </c>
      <c r="H44" s="133">
        <v>529</v>
      </c>
      <c r="I44" s="133">
        <v>1289</v>
      </c>
      <c r="J44" s="206">
        <f t="shared" si="9"/>
        <v>243.66729678638941</v>
      </c>
      <c r="K44" s="133">
        <v>34502</v>
      </c>
      <c r="L44" s="133">
        <v>61641</v>
      </c>
      <c r="M44" s="211">
        <f t="shared" si="10"/>
        <v>178.6592081618457</v>
      </c>
      <c r="O44" s="125">
        <f t="shared" si="11"/>
        <v>12503</v>
      </c>
      <c r="P44" s="125">
        <f t="shared" si="12"/>
        <v>14803</v>
      </c>
      <c r="Q44" s="124">
        <f t="shared" si="13"/>
        <v>118.3955850595857</v>
      </c>
    </row>
    <row r="45" spans="1:20" x14ac:dyDescent="0.3">
      <c r="A45" s="128">
        <v>2005</v>
      </c>
      <c r="B45" s="217">
        <v>49200</v>
      </c>
      <c r="C45" s="217">
        <v>79823</v>
      </c>
      <c r="D45" s="206">
        <f t="shared" si="7"/>
        <v>162.24186991869917</v>
      </c>
      <c r="E45" s="133">
        <v>12471</v>
      </c>
      <c r="F45" s="133">
        <v>14857</v>
      </c>
      <c r="G45" s="206">
        <f t="shared" si="8"/>
        <v>119.13238713816052</v>
      </c>
      <c r="H45" s="133">
        <v>537</v>
      </c>
      <c r="I45" s="133">
        <v>1050</v>
      </c>
      <c r="J45" s="206">
        <f t="shared" si="9"/>
        <v>195.53072625698326</v>
      </c>
      <c r="K45" s="133">
        <v>36192</v>
      </c>
      <c r="L45" s="133">
        <v>63916</v>
      </c>
      <c r="M45" s="211">
        <f t="shared" si="10"/>
        <v>176.60256410256409</v>
      </c>
      <c r="O45" s="125">
        <f t="shared" si="11"/>
        <v>13008</v>
      </c>
      <c r="P45" s="125">
        <f t="shared" si="12"/>
        <v>15907</v>
      </c>
      <c r="Q45" s="124">
        <f t="shared" si="13"/>
        <v>122.28628536285362</v>
      </c>
    </row>
    <row r="46" spans="1:20" x14ac:dyDescent="0.3">
      <c r="A46" s="128">
        <v>2006</v>
      </c>
      <c r="B46" s="217">
        <v>51859</v>
      </c>
      <c r="C46" s="217">
        <v>79848</v>
      </c>
      <c r="D46" s="206">
        <f t="shared" si="7"/>
        <v>153.97134537881561</v>
      </c>
      <c r="E46" s="133">
        <v>12839</v>
      </c>
      <c r="F46" s="133">
        <v>15168</v>
      </c>
      <c r="G46" s="206">
        <f t="shared" si="8"/>
        <v>118.14004205935042</v>
      </c>
      <c r="H46" s="133">
        <v>546</v>
      </c>
      <c r="I46" s="133">
        <v>1006</v>
      </c>
      <c r="J46" s="206">
        <f t="shared" si="9"/>
        <v>184.24908424908423</v>
      </c>
      <c r="K46" s="133">
        <v>38474</v>
      </c>
      <c r="L46" s="133">
        <v>63674</v>
      </c>
      <c r="M46" s="211">
        <f t="shared" si="10"/>
        <v>165.49877839579977</v>
      </c>
      <c r="O46" s="125">
        <f t="shared" si="11"/>
        <v>13385</v>
      </c>
      <c r="P46" s="125">
        <f t="shared" si="12"/>
        <v>16174</v>
      </c>
      <c r="Q46" s="124">
        <f t="shared" si="13"/>
        <v>120.83675756443782</v>
      </c>
    </row>
    <row r="47" spans="1:20" x14ac:dyDescent="0.3">
      <c r="A47" s="128">
        <v>2007</v>
      </c>
      <c r="B47" s="217">
        <v>52763</v>
      </c>
      <c r="C47" s="217">
        <v>82045</v>
      </c>
      <c r="D47" s="206">
        <f t="shared" si="7"/>
        <v>155.49722343308758</v>
      </c>
      <c r="E47" s="133">
        <v>12964</v>
      </c>
      <c r="F47" s="133">
        <v>15435</v>
      </c>
      <c r="G47" s="206">
        <f t="shared" si="8"/>
        <v>119.06047516198703</v>
      </c>
      <c r="H47" s="133">
        <v>546</v>
      </c>
      <c r="I47" s="133">
        <v>967</v>
      </c>
      <c r="J47" s="206">
        <f t="shared" si="9"/>
        <v>177.1062271062271</v>
      </c>
      <c r="K47" s="133">
        <v>39253</v>
      </c>
      <c r="L47" s="133">
        <v>65643</v>
      </c>
      <c r="M47" s="211">
        <f t="shared" si="10"/>
        <v>167.23053015056175</v>
      </c>
      <c r="N47" s="120"/>
      <c r="O47" s="125">
        <f t="shared" si="11"/>
        <v>13510</v>
      </c>
      <c r="P47" s="125">
        <f t="shared" si="12"/>
        <v>16402</v>
      </c>
      <c r="Q47" s="124">
        <f t="shared" si="13"/>
        <v>121.40636565507033</v>
      </c>
    </row>
    <row r="48" spans="1:20" x14ac:dyDescent="0.3">
      <c r="A48" s="128">
        <v>2008</v>
      </c>
      <c r="B48" s="217">
        <v>54333</v>
      </c>
      <c r="C48" s="217">
        <v>85407</v>
      </c>
      <c r="D48" s="206">
        <f t="shared" si="7"/>
        <v>157.19176191264975</v>
      </c>
      <c r="E48" s="133">
        <v>13135</v>
      </c>
      <c r="F48" s="133">
        <v>16552</v>
      </c>
      <c r="G48" s="206">
        <f t="shared" si="8"/>
        <v>126.01446516939474</v>
      </c>
      <c r="H48" s="133">
        <v>568</v>
      </c>
      <c r="I48" s="133">
        <v>964</v>
      </c>
      <c r="J48" s="206">
        <f t="shared" si="9"/>
        <v>169.71830985915491</v>
      </c>
      <c r="K48" s="133">
        <v>40630</v>
      </c>
      <c r="L48" s="133">
        <v>67891</v>
      </c>
      <c r="M48" s="211">
        <f t="shared" si="10"/>
        <v>167.0957420625154</v>
      </c>
      <c r="N48" s="82"/>
      <c r="O48" s="125">
        <f t="shared" si="11"/>
        <v>13703</v>
      </c>
      <c r="P48" s="125">
        <f t="shared" si="12"/>
        <v>17516</v>
      </c>
      <c r="Q48" s="124">
        <f t="shared" si="13"/>
        <v>127.82602349850399</v>
      </c>
    </row>
    <row r="49" spans="1:21" x14ac:dyDescent="0.3">
      <c r="A49" s="128">
        <v>2009</v>
      </c>
      <c r="B49" s="217">
        <v>54518</v>
      </c>
      <c r="C49" s="217">
        <v>88770</v>
      </c>
      <c r="D49" s="206">
        <f t="shared" si="7"/>
        <v>162.82695623463809</v>
      </c>
      <c r="E49" s="133">
        <v>12691</v>
      </c>
      <c r="F49" s="133">
        <v>16716</v>
      </c>
      <c r="G49" s="206">
        <f t="shared" si="8"/>
        <v>131.715388858246</v>
      </c>
      <c r="H49" s="133">
        <v>610</v>
      </c>
      <c r="I49" s="133">
        <v>996</v>
      </c>
      <c r="J49" s="206">
        <f t="shared" si="9"/>
        <v>163.27868852459017</v>
      </c>
      <c r="K49" s="133">
        <v>41217</v>
      </c>
      <c r="L49" s="133">
        <v>71058</v>
      </c>
      <c r="M49" s="211">
        <f t="shared" si="10"/>
        <v>172.39973797219594</v>
      </c>
      <c r="N49" s="82"/>
      <c r="O49" s="125">
        <f t="shared" si="11"/>
        <v>13301</v>
      </c>
      <c r="P49" s="125">
        <f t="shared" si="12"/>
        <v>17712</v>
      </c>
      <c r="Q49" s="124">
        <f t="shared" si="13"/>
        <v>133.16292008119689</v>
      </c>
    </row>
    <row r="50" spans="1:21" ht="17.25" thickBot="1" x14ac:dyDescent="0.35">
      <c r="A50" s="233">
        <v>2010</v>
      </c>
      <c r="B50" s="235">
        <v>55972</v>
      </c>
      <c r="C50" s="235">
        <v>93248</v>
      </c>
      <c r="D50" s="228">
        <f t="shared" si="7"/>
        <v>166.59758450653899</v>
      </c>
      <c r="E50" s="230">
        <v>12964</v>
      </c>
      <c r="F50" s="230">
        <v>18054</v>
      </c>
      <c r="G50" s="228">
        <f t="shared" si="8"/>
        <v>139.26257327985189</v>
      </c>
      <c r="H50" s="230">
        <v>782</v>
      </c>
      <c r="I50" s="230">
        <v>1164</v>
      </c>
      <c r="J50" s="228">
        <f t="shared" si="9"/>
        <v>148.84910485933506</v>
      </c>
      <c r="K50" s="230">
        <v>42226</v>
      </c>
      <c r="L50" s="230">
        <v>74030</v>
      </c>
      <c r="M50" s="232">
        <f t="shared" si="10"/>
        <v>175.31852413205132</v>
      </c>
      <c r="N50" s="120"/>
      <c r="O50" s="125">
        <f t="shared" si="11"/>
        <v>13746</v>
      </c>
      <c r="P50" s="125">
        <f t="shared" si="12"/>
        <v>19218</v>
      </c>
      <c r="Q50" s="124">
        <f t="shared" si="13"/>
        <v>139.80794412920122</v>
      </c>
    </row>
    <row r="51" spans="1:21" x14ac:dyDescent="0.3">
      <c r="A51" s="225">
        <v>2011</v>
      </c>
      <c r="B51" s="506">
        <v>58104</v>
      </c>
      <c r="C51" s="506">
        <v>93033</v>
      </c>
      <c r="D51" s="221">
        <f t="shared" si="7"/>
        <v>160.11462205700124</v>
      </c>
      <c r="E51" s="223">
        <v>13709</v>
      </c>
      <c r="F51" s="223">
        <v>18708</v>
      </c>
      <c r="G51" s="221">
        <f t="shared" si="8"/>
        <v>136.46509592238675</v>
      </c>
      <c r="H51" s="223">
        <v>780</v>
      </c>
      <c r="I51" s="223">
        <v>1165</v>
      </c>
      <c r="J51" s="221">
        <f t="shared" si="9"/>
        <v>149.35897435897436</v>
      </c>
      <c r="K51" s="223">
        <v>43615</v>
      </c>
      <c r="L51" s="223">
        <v>73160</v>
      </c>
      <c r="M51" s="224">
        <f t="shared" si="10"/>
        <v>167.74045626504645</v>
      </c>
      <c r="N51" s="89"/>
      <c r="O51" s="125">
        <f t="shared" si="11"/>
        <v>14489</v>
      </c>
      <c r="P51" s="125">
        <f t="shared" si="12"/>
        <v>19873</v>
      </c>
      <c r="Q51" s="124">
        <f t="shared" si="13"/>
        <v>137.1592242390779</v>
      </c>
    </row>
    <row r="52" spans="1:21" x14ac:dyDescent="0.3">
      <c r="A52" s="128">
        <v>2012</v>
      </c>
      <c r="B52" s="216">
        <v>61993</v>
      </c>
      <c r="C52" s="216">
        <v>94423</v>
      </c>
      <c r="D52" s="206">
        <f t="shared" si="7"/>
        <v>152.31235784685367</v>
      </c>
      <c r="E52" s="133">
        <v>14635</v>
      </c>
      <c r="F52" s="133">
        <v>20598</v>
      </c>
      <c r="G52" s="206">
        <f t="shared" si="8"/>
        <v>140.74478988725659</v>
      </c>
      <c r="H52" s="133">
        <v>706</v>
      </c>
      <c r="I52" s="133">
        <v>1395</v>
      </c>
      <c r="J52" s="206">
        <f t="shared" si="9"/>
        <v>197.59206798866856</v>
      </c>
      <c r="K52" s="133">
        <v>46652</v>
      </c>
      <c r="L52" s="133">
        <v>72430</v>
      </c>
      <c r="M52" s="211">
        <f t="shared" si="10"/>
        <v>155.25593758038241</v>
      </c>
      <c r="N52" s="89"/>
      <c r="O52" s="125">
        <f t="shared" si="11"/>
        <v>15341</v>
      </c>
      <c r="P52" s="125">
        <f t="shared" si="12"/>
        <v>21993</v>
      </c>
      <c r="Q52" s="124">
        <f t="shared" si="13"/>
        <v>143.36092823153641</v>
      </c>
      <c r="R52" s="120"/>
      <c r="S52" s="120"/>
    </row>
    <row r="53" spans="1:21" x14ac:dyDescent="0.3">
      <c r="A53" s="128">
        <v>2013</v>
      </c>
      <c r="B53" s="216">
        <v>63042</v>
      </c>
      <c r="C53" s="216">
        <v>89139</v>
      </c>
      <c r="D53" s="206">
        <f t="shared" si="7"/>
        <v>141.39621204911012</v>
      </c>
      <c r="E53" s="132">
        <v>15079</v>
      </c>
      <c r="F53" s="132">
        <v>21350</v>
      </c>
      <c r="G53" s="206">
        <f t="shared" si="8"/>
        <v>141.58763843756216</v>
      </c>
      <c r="H53" s="133">
        <v>339</v>
      </c>
      <c r="I53" s="133">
        <v>653</v>
      </c>
      <c r="J53" s="206">
        <f t="shared" si="9"/>
        <v>192.62536873156341</v>
      </c>
      <c r="K53" s="133">
        <v>47624</v>
      </c>
      <c r="L53" s="133">
        <v>67136</v>
      </c>
      <c r="M53" s="211">
        <f t="shared" si="10"/>
        <v>140.97093902234167</v>
      </c>
      <c r="N53" s="89"/>
      <c r="O53" s="125">
        <f t="shared" si="11"/>
        <v>15418</v>
      </c>
      <c r="P53" s="125">
        <f t="shared" si="12"/>
        <v>22003</v>
      </c>
      <c r="Q53" s="124">
        <f t="shared" si="13"/>
        <v>142.70981969126996</v>
      </c>
      <c r="R53" s="120"/>
      <c r="S53" s="120"/>
    </row>
    <row r="54" spans="1:21" x14ac:dyDescent="0.3">
      <c r="A54" s="128">
        <v>2014</v>
      </c>
      <c r="B54" s="218">
        <v>64378</v>
      </c>
      <c r="C54" s="218">
        <v>85112</v>
      </c>
      <c r="D54" s="207">
        <f t="shared" si="7"/>
        <v>132.20665444717139</v>
      </c>
      <c r="E54" s="138">
        <v>15225</v>
      </c>
      <c r="F54" s="138">
        <v>21046</v>
      </c>
      <c r="G54" s="207">
        <f t="shared" si="8"/>
        <v>138.23316912972086</v>
      </c>
      <c r="H54" s="138">
        <v>354</v>
      </c>
      <c r="I54" s="138">
        <v>522</v>
      </c>
      <c r="J54" s="207">
        <f t="shared" si="9"/>
        <v>147.45762711864407</v>
      </c>
      <c r="K54" s="137">
        <v>48799</v>
      </c>
      <c r="L54" s="137">
        <v>63544</v>
      </c>
      <c r="M54" s="212">
        <f t="shared" si="10"/>
        <v>130.21578311030964</v>
      </c>
      <c r="N54" s="89"/>
      <c r="O54" s="125">
        <f t="shared" si="11"/>
        <v>15579</v>
      </c>
      <c r="P54" s="125">
        <f t="shared" si="12"/>
        <v>21568</v>
      </c>
      <c r="Q54" s="124">
        <f t="shared" si="13"/>
        <v>138.44277553116376</v>
      </c>
      <c r="R54" s="120"/>
      <c r="S54" s="120"/>
    </row>
    <row r="55" spans="1:21" x14ac:dyDescent="0.3">
      <c r="A55" s="128">
        <v>2015</v>
      </c>
      <c r="B55" s="219">
        <v>65423</v>
      </c>
      <c r="C55" s="219">
        <v>83298</v>
      </c>
      <c r="D55" s="208">
        <f t="shared" si="7"/>
        <v>127.32219555813704</v>
      </c>
      <c r="E55" s="127">
        <v>15299</v>
      </c>
      <c r="F55" s="127">
        <v>20980</v>
      </c>
      <c r="G55" s="208">
        <f t="shared" si="8"/>
        <v>137.13314595725211</v>
      </c>
      <c r="H55" s="127">
        <v>354</v>
      </c>
      <c r="I55" s="127">
        <v>528</v>
      </c>
      <c r="J55" s="208">
        <f t="shared" si="9"/>
        <v>149.15254237288136</v>
      </c>
      <c r="K55" s="127">
        <v>49770</v>
      </c>
      <c r="L55" s="127">
        <v>61790</v>
      </c>
      <c r="M55" s="213">
        <f t="shared" si="10"/>
        <v>124.15109503717099</v>
      </c>
      <c r="O55" s="125">
        <f t="shared" si="11"/>
        <v>15653</v>
      </c>
      <c r="P55" s="125">
        <f t="shared" si="12"/>
        <v>21508</v>
      </c>
      <c r="Q55" s="124">
        <f t="shared" si="13"/>
        <v>137.40497029323453</v>
      </c>
      <c r="R55" s="120"/>
      <c r="S55" s="120"/>
    </row>
    <row r="56" spans="1:21" x14ac:dyDescent="0.3">
      <c r="A56" s="129">
        <v>2016</v>
      </c>
      <c r="B56" s="219">
        <v>65300</v>
      </c>
      <c r="C56" s="219">
        <v>80498</v>
      </c>
      <c r="D56" s="208">
        <f t="shared" si="7"/>
        <v>123.2741194486983</v>
      </c>
      <c r="E56" s="127">
        <v>15268</v>
      </c>
      <c r="F56" s="127">
        <v>20275</v>
      </c>
      <c r="G56" s="208">
        <f t="shared" si="8"/>
        <v>132.79407911972754</v>
      </c>
      <c r="H56" s="127">
        <v>370</v>
      </c>
      <c r="I56" s="127">
        <v>505</v>
      </c>
      <c r="J56" s="208">
        <f t="shared" si="9"/>
        <v>136.48648648648648</v>
      </c>
      <c r="K56" s="127">
        <v>49662</v>
      </c>
      <c r="L56" s="127">
        <v>59718</v>
      </c>
      <c r="M56" s="213">
        <f t="shared" si="10"/>
        <v>120.24888244533042</v>
      </c>
      <c r="O56" s="125">
        <f t="shared" si="11"/>
        <v>15638</v>
      </c>
      <c r="P56" s="125">
        <f t="shared" si="12"/>
        <v>20780</v>
      </c>
      <c r="Q56" s="124">
        <f t="shared" si="13"/>
        <v>132.88144263972376</v>
      </c>
      <c r="R56" s="120"/>
      <c r="S56" s="120"/>
    </row>
    <row r="57" spans="1:21" x14ac:dyDescent="0.3">
      <c r="A57" s="129">
        <v>2017</v>
      </c>
      <c r="B57" s="219">
        <v>66795</v>
      </c>
      <c r="C57" s="219">
        <v>80476</v>
      </c>
      <c r="D57" s="208">
        <f t="shared" si="7"/>
        <v>120.48207201137811</v>
      </c>
      <c r="E57" s="127">
        <v>15865</v>
      </c>
      <c r="F57" s="127">
        <v>20643</v>
      </c>
      <c r="G57" s="208">
        <f t="shared" si="8"/>
        <v>130.11660888748818</v>
      </c>
      <c r="H57" s="127">
        <v>374</v>
      </c>
      <c r="I57" s="127">
        <v>362</v>
      </c>
      <c r="J57" s="208">
        <f t="shared" si="9"/>
        <v>96.791443850267385</v>
      </c>
      <c r="K57" s="127">
        <v>50556</v>
      </c>
      <c r="L57" s="127">
        <v>59471</v>
      </c>
      <c r="M57" s="213">
        <f t="shared" si="10"/>
        <v>117.63391091067332</v>
      </c>
      <c r="O57" s="125">
        <f t="shared" si="11"/>
        <v>16239</v>
      </c>
      <c r="P57" s="125">
        <f t="shared" si="12"/>
        <v>21005</v>
      </c>
      <c r="Q57" s="124">
        <f t="shared" si="13"/>
        <v>129.3490978508529</v>
      </c>
      <c r="R57" s="82"/>
      <c r="S57" s="82"/>
      <c r="T57" s="82"/>
    </row>
    <row r="58" spans="1:21" x14ac:dyDescent="0.3">
      <c r="A58" s="128">
        <v>2018</v>
      </c>
      <c r="B58" s="219">
        <f t="shared" ref="B58:C61" si="14">E58+H58+K58</f>
        <v>66863</v>
      </c>
      <c r="C58" s="219">
        <f t="shared" si="14"/>
        <v>81953</v>
      </c>
      <c r="D58" s="208">
        <f t="shared" si="7"/>
        <v>122.56853566247401</v>
      </c>
      <c r="E58" s="127">
        <v>16262</v>
      </c>
      <c r="F58" s="127">
        <v>21137</v>
      </c>
      <c r="G58" s="208">
        <f t="shared" si="8"/>
        <v>129.97786250153734</v>
      </c>
      <c r="H58" s="127">
        <v>379</v>
      </c>
      <c r="I58" s="127">
        <v>496</v>
      </c>
      <c r="J58" s="208">
        <f t="shared" si="9"/>
        <v>130.87071240105541</v>
      </c>
      <c r="K58" s="127">
        <v>50222</v>
      </c>
      <c r="L58" s="127">
        <v>60320</v>
      </c>
      <c r="M58" s="213">
        <f t="shared" si="10"/>
        <v>120.10672613595634</v>
      </c>
      <c r="O58" s="125">
        <f t="shared" si="11"/>
        <v>16641</v>
      </c>
      <c r="P58" s="125">
        <f t="shared" si="12"/>
        <v>21633</v>
      </c>
      <c r="Q58" s="124">
        <f t="shared" si="13"/>
        <v>129.99819722372453</v>
      </c>
      <c r="R58" s="82"/>
      <c r="S58" s="82"/>
      <c r="T58" s="82"/>
      <c r="U58" s="89"/>
    </row>
    <row r="59" spans="1:21" x14ac:dyDescent="0.3">
      <c r="A59" s="129">
        <v>2019</v>
      </c>
      <c r="B59" s="219">
        <f t="shared" si="14"/>
        <v>65909</v>
      </c>
      <c r="C59" s="219">
        <f t="shared" si="14"/>
        <v>78315</v>
      </c>
      <c r="D59" s="208">
        <f t="shared" si="7"/>
        <v>118.82292251437588</v>
      </c>
      <c r="E59" s="127">
        <v>16350</v>
      </c>
      <c r="F59" s="127">
        <v>21143</v>
      </c>
      <c r="G59" s="208">
        <f t="shared" si="8"/>
        <v>129.31498470948014</v>
      </c>
      <c r="H59" s="127">
        <v>369</v>
      </c>
      <c r="I59" s="127">
        <v>559</v>
      </c>
      <c r="J59" s="208">
        <f t="shared" si="9"/>
        <v>151.49051490514904</v>
      </c>
      <c r="K59" s="127">
        <v>49190</v>
      </c>
      <c r="L59" s="127">
        <v>56613</v>
      </c>
      <c r="M59" s="213">
        <f t="shared" si="10"/>
        <v>115.09046554177678</v>
      </c>
      <c r="O59" s="125">
        <f t="shared" si="11"/>
        <v>16719</v>
      </c>
      <c r="P59" s="125">
        <f t="shared" si="12"/>
        <v>21702</v>
      </c>
      <c r="Q59" s="124">
        <f t="shared" si="13"/>
        <v>129.80441413960165</v>
      </c>
      <c r="R59" s="82"/>
      <c r="S59" s="82"/>
      <c r="T59" s="82"/>
      <c r="U59" s="89"/>
    </row>
    <row r="60" spans="1:21" ht="17.25" thickBot="1" x14ac:dyDescent="0.35">
      <c r="A60" s="128">
        <v>2020</v>
      </c>
      <c r="B60" s="219">
        <f t="shared" si="14"/>
        <v>66054</v>
      </c>
      <c r="C60" s="219">
        <f t="shared" si="14"/>
        <v>83400</v>
      </c>
      <c r="D60" s="208">
        <f t="shared" si="7"/>
        <v>126.26033245526386</v>
      </c>
      <c r="E60" s="127">
        <v>16647</v>
      </c>
      <c r="F60" s="127">
        <v>22837</v>
      </c>
      <c r="G60" s="208">
        <f t="shared" si="8"/>
        <v>137.1838769748303</v>
      </c>
      <c r="H60" s="127">
        <v>378</v>
      </c>
      <c r="I60" s="127">
        <v>616</v>
      </c>
      <c r="J60" s="208">
        <f t="shared" si="9"/>
        <v>162.96296296296296</v>
      </c>
      <c r="K60" s="127">
        <v>49029</v>
      </c>
      <c r="L60" s="127">
        <v>59947</v>
      </c>
      <c r="M60" s="213">
        <f t="shared" si="10"/>
        <v>122.26845336433539</v>
      </c>
      <c r="O60" s="125">
        <f t="shared" si="11"/>
        <v>17025</v>
      </c>
      <c r="P60" s="125">
        <f t="shared" si="12"/>
        <v>23453</v>
      </c>
      <c r="Q60" s="124">
        <f t="shared" si="13"/>
        <v>137.75624082232011</v>
      </c>
      <c r="R60" s="82"/>
      <c r="S60" s="82"/>
      <c r="T60" s="82"/>
      <c r="U60" s="89"/>
    </row>
    <row r="61" spans="1:21" x14ac:dyDescent="0.3">
      <c r="A61" s="142">
        <v>2021</v>
      </c>
      <c r="B61" s="589">
        <f t="shared" si="14"/>
        <v>67473</v>
      </c>
      <c r="C61" s="589">
        <f t="shared" si="14"/>
        <v>86936</v>
      </c>
      <c r="D61" s="590">
        <f t="shared" si="7"/>
        <v>128.84561231900167</v>
      </c>
      <c r="E61" s="591">
        <v>16890</v>
      </c>
      <c r="F61" s="591">
        <v>23917</v>
      </c>
      <c r="G61" s="590">
        <f t="shared" si="8"/>
        <v>141.60449970396684</v>
      </c>
      <c r="H61" s="591">
        <v>388</v>
      </c>
      <c r="I61" s="591">
        <v>619</v>
      </c>
      <c r="J61" s="590">
        <f t="shared" si="9"/>
        <v>159.53608247422682</v>
      </c>
      <c r="K61" s="591">
        <v>50195</v>
      </c>
      <c r="L61" s="591">
        <v>62400</v>
      </c>
      <c r="M61" s="592">
        <f t="shared" si="10"/>
        <v>124.3151708337484</v>
      </c>
      <c r="O61" s="125">
        <f t="shared" si="11"/>
        <v>17278</v>
      </c>
      <c r="P61" s="125">
        <f t="shared" si="12"/>
        <v>24536</v>
      </c>
      <c r="Q61" s="124">
        <f t="shared" si="13"/>
        <v>142.00717675656904</v>
      </c>
      <c r="R61" s="82"/>
      <c r="S61" s="82"/>
      <c r="T61" s="82"/>
      <c r="U61" s="89"/>
    </row>
    <row r="62" spans="1:21" x14ac:dyDescent="0.3">
      <c r="A62" s="131">
        <v>2022</v>
      </c>
      <c r="B62" s="218">
        <f t="shared" ref="B62" si="15">E62+H62+K62</f>
        <v>66730</v>
      </c>
      <c r="C62" s="218">
        <f t="shared" ref="C62" si="16">F62+I62+L62</f>
        <v>90390</v>
      </c>
      <c r="D62" s="207">
        <f t="shared" ref="D62" si="17">C62/B62*100</f>
        <v>135.45631649932562</v>
      </c>
      <c r="E62" s="130">
        <v>17021</v>
      </c>
      <c r="F62" s="130">
        <v>24780</v>
      </c>
      <c r="G62" s="207">
        <f t="shared" ref="G62" si="18">F62/E62*100</f>
        <v>145.58486575406852</v>
      </c>
      <c r="H62" s="130">
        <v>390</v>
      </c>
      <c r="I62" s="130">
        <v>701</v>
      </c>
      <c r="J62" s="207">
        <f t="shared" ref="J62" si="19">I62/H62*100</f>
        <v>179.74358974358975</v>
      </c>
      <c r="K62" s="130">
        <v>49319</v>
      </c>
      <c r="L62" s="130">
        <v>64909</v>
      </c>
      <c r="M62" s="212">
        <f t="shared" ref="M62" si="20">L62/K62*100</f>
        <v>131.6105354934204</v>
      </c>
      <c r="N62" s="83"/>
      <c r="O62" s="125">
        <f t="shared" si="11"/>
        <v>17411</v>
      </c>
      <c r="P62" s="125">
        <f t="shared" si="12"/>
        <v>25481</v>
      </c>
      <c r="Q62" s="124">
        <f t="shared" si="13"/>
        <v>146.35000861524324</v>
      </c>
      <c r="R62" s="82"/>
      <c r="S62" s="82"/>
      <c r="T62" s="82"/>
      <c r="U62" s="89"/>
    </row>
    <row r="63" spans="1:21" x14ac:dyDescent="0.3">
      <c r="A63" s="131">
        <v>2023</v>
      </c>
      <c r="B63" s="218">
        <f t="shared" ref="B63" si="21">E63+H63+K63</f>
        <v>65939</v>
      </c>
      <c r="C63" s="218">
        <f t="shared" ref="C63" si="22">F63+I63+L63</f>
        <v>92144</v>
      </c>
      <c r="D63" s="207">
        <f t="shared" ref="D63" si="23">C63/B63*100</f>
        <v>139.74127602784392</v>
      </c>
      <c r="E63" s="130">
        <v>17121</v>
      </c>
      <c r="F63" s="130">
        <v>25837</v>
      </c>
      <c r="G63" s="207">
        <f t="shared" ref="G63" si="24">F63/E63*100</f>
        <v>150.90824134104318</v>
      </c>
      <c r="H63" s="130">
        <v>393</v>
      </c>
      <c r="I63" s="130">
        <v>745</v>
      </c>
      <c r="J63" s="207">
        <f t="shared" ref="J63" si="25">I63/H63*100</f>
        <v>189.5674300254453</v>
      </c>
      <c r="K63" s="130">
        <v>48425</v>
      </c>
      <c r="L63" s="130">
        <v>65562</v>
      </c>
      <c r="M63" s="212">
        <f t="shared" ref="M63" si="26">L63/K63*100</f>
        <v>135.38874548270522</v>
      </c>
      <c r="N63" s="83"/>
      <c r="O63" s="125">
        <f t="shared" si="11"/>
        <v>17514</v>
      </c>
      <c r="P63" s="125">
        <f t="shared" ref="P63" si="27">F63+I63</f>
        <v>26582</v>
      </c>
      <c r="Q63" s="124">
        <f t="shared" ref="Q63" si="28">P63/O63*100</f>
        <v>151.77572227931938</v>
      </c>
      <c r="R63" s="82"/>
      <c r="S63" s="82"/>
      <c r="T63" s="82"/>
      <c r="U63" s="89"/>
    </row>
    <row r="64" spans="1:21" s="3" customFormat="1" ht="17.25" thickBot="1" x14ac:dyDescent="0.35">
      <c r="A64" s="505">
        <v>2024</v>
      </c>
      <c r="B64" s="236">
        <f t="shared" ref="B64" si="29">E64+H64+K64</f>
        <v>65939</v>
      </c>
      <c r="C64" s="236">
        <f t="shared" ref="C64" si="30">F64+I64+L64</f>
        <v>92144</v>
      </c>
      <c r="D64" s="209">
        <f t="shared" ref="D64" si="31">C64/B64*100</f>
        <v>139.74127602784392</v>
      </c>
      <c r="E64" s="126">
        <v>17121</v>
      </c>
      <c r="F64" s="126">
        <v>25837</v>
      </c>
      <c r="G64" s="209">
        <f t="shared" ref="G64" si="32">F64/E64*100</f>
        <v>150.90824134104318</v>
      </c>
      <c r="H64" s="126">
        <v>393</v>
      </c>
      <c r="I64" s="126">
        <v>745</v>
      </c>
      <c r="J64" s="209">
        <f t="shared" ref="J64" si="33">I64/H64*100</f>
        <v>189.5674300254453</v>
      </c>
      <c r="K64" s="126">
        <v>48425</v>
      </c>
      <c r="L64" s="126">
        <v>65562</v>
      </c>
      <c r="M64" s="214">
        <f t="shared" ref="M64" si="34">L64/K64*100</f>
        <v>135.38874548270522</v>
      </c>
      <c r="O64" s="125">
        <f t="shared" ref="O64" si="35">E64+H64</f>
        <v>17514</v>
      </c>
      <c r="P64" s="125">
        <f t="shared" ref="P64" si="36">F64+I64</f>
        <v>26582</v>
      </c>
      <c r="Q64" s="124">
        <f t="shared" ref="Q64" si="37">P64/O64*100</f>
        <v>151.77572227931938</v>
      </c>
      <c r="R64" s="81"/>
      <c r="S64" s="81"/>
      <c r="T64" s="81"/>
      <c r="U64" s="90"/>
    </row>
    <row r="65" spans="1:20" s="3" customFormat="1" x14ac:dyDescent="0.3">
      <c r="A65" s="584"/>
      <c r="B65" s="585"/>
      <c r="C65" s="585"/>
      <c r="D65" s="586"/>
      <c r="E65" s="587"/>
      <c r="F65" s="587"/>
      <c r="G65" s="586"/>
      <c r="H65" s="587"/>
      <c r="I65" s="587"/>
      <c r="J65" s="586"/>
      <c r="K65" s="587"/>
      <c r="L65" s="587"/>
      <c r="M65" s="586"/>
      <c r="O65" s="125"/>
      <c r="P65" s="125"/>
      <c r="Q65" s="124"/>
      <c r="R65" s="588"/>
      <c r="S65" s="588"/>
    </row>
    <row r="66" spans="1:20" x14ac:dyDescent="0.3">
      <c r="A66" s="148" t="s">
        <v>160</v>
      </c>
      <c r="B66" s="89"/>
      <c r="C66" s="89"/>
      <c r="D66" s="89"/>
      <c r="E66" s="89"/>
      <c r="F66" s="89"/>
      <c r="G66" s="89"/>
      <c r="H66" s="121"/>
      <c r="I66" s="89"/>
      <c r="J66" s="89"/>
      <c r="N66" s="83"/>
      <c r="R66" s="82"/>
      <c r="S66" s="83"/>
      <c r="T66" s="83"/>
    </row>
    <row r="67" spans="1:20" x14ac:dyDescent="0.3">
      <c r="A67" s="148" t="s">
        <v>150</v>
      </c>
      <c r="N67" s="83"/>
      <c r="O67" s="83"/>
      <c r="P67" s="83"/>
      <c r="Q67" s="83"/>
      <c r="R67" s="83"/>
      <c r="S67" s="83"/>
      <c r="T67" s="83"/>
    </row>
    <row r="68" spans="1:20" x14ac:dyDescent="0.3">
      <c r="A68" s="148" t="s">
        <v>99</v>
      </c>
      <c r="N68" s="83"/>
      <c r="O68" s="83"/>
      <c r="P68" s="83"/>
      <c r="Q68" s="83"/>
      <c r="R68" s="83"/>
      <c r="S68" s="83"/>
      <c r="T68" s="83"/>
    </row>
    <row r="69" spans="1:20" x14ac:dyDescent="0.3">
      <c r="A69" s="148" t="s">
        <v>151</v>
      </c>
      <c r="N69" s="83"/>
      <c r="O69" s="83"/>
      <c r="P69" s="83"/>
      <c r="Q69" s="83"/>
      <c r="R69" s="83"/>
      <c r="S69" s="83"/>
      <c r="T69" s="83"/>
    </row>
    <row r="70" spans="1:20" x14ac:dyDescent="0.3">
      <c r="A70" s="89" t="s">
        <v>152</v>
      </c>
      <c r="N70" s="83"/>
      <c r="R70" s="82"/>
      <c r="S70" s="83"/>
      <c r="T70" s="83"/>
    </row>
    <row r="71" spans="1:20" x14ac:dyDescent="0.3">
      <c r="A71" s="89" t="s">
        <v>154</v>
      </c>
      <c r="N71" s="83"/>
      <c r="R71" s="82"/>
      <c r="S71" s="83"/>
      <c r="T71" s="83"/>
    </row>
    <row r="72" spans="1:20" x14ac:dyDescent="0.3">
      <c r="A72" s="187" t="s">
        <v>155</v>
      </c>
    </row>
    <row r="73" spans="1:20" x14ac:dyDescent="0.3">
      <c r="A73" s="148" t="s">
        <v>153</v>
      </c>
    </row>
    <row r="74" spans="1:20" x14ac:dyDescent="0.3">
      <c r="A74" s="157" t="s">
        <v>130</v>
      </c>
      <c r="N74" s="83"/>
      <c r="O74" s="83"/>
      <c r="P74" s="83"/>
      <c r="Q74" s="83"/>
      <c r="R74" s="83"/>
      <c r="S74" s="83"/>
      <c r="T74" s="83"/>
    </row>
    <row r="75" spans="1:20" x14ac:dyDescent="0.3">
      <c r="N75" s="83"/>
      <c r="O75" s="83"/>
      <c r="P75" s="83"/>
      <c r="Q75" s="83"/>
      <c r="R75" s="83"/>
      <c r="S75" s="83"/>
      <c r="T75" s="83"/>
    </row>
    <row r="76" spans="1:20" x14ac:dyDescent="0.3">
      <c r="N76" s="83"/>
      <c r="O76" s="83"/>
      <c r="P76" s="83"/>
      <c r="Q76" s="83"/>
      <c r="R76" s="83"/>
      <c r="S76" s="83"/>
      <c r="T76" s="83"/>
    </row>
    <row r="77" spans="1:20" x14ac:dyDescent="0.3">
      <c r="N77" s="83"/>
      <c r="O77" s="83"/>
      <c r="P77" s="83"/>
      <c r="Q77" s="83"/>
      <c r="R77" s="83"/>
      <c r="S77" s="83"/>
      <c r="T77" s="83"/>
    </row>
    <row r="78" spans="1:20" x14ac:dyDescent="0.3">
      <c r="N78" s="83"/>
      <c r="O78" s="83"/>
      <c r="P78" s="83"/>
      <c r="Q78" s="83"/>
      <c r="R78" s="83"/>
      <c r="S78" s="83"/>
      <c r="T78" s="83"/>
    </row>
    <row r="79" spans="1:20" x14ac:dyDescent="0.3">
      <c r="N79" s="83"/>
      <c r="O79" s="83"/>
      <c r="P79" s="83"/>
      <c r="Q79" s="83"/>
      <c r="R79" s="83"/>
      <c r="S79" s="83"/>
      <c r="T79" s="83"/>
    </row>
    <row r="80" spans="1:20" x14ac:dyDescent="0.3">
      <c r="N80" s="83"/>
      <c r="O80" s="83"/>
      <c r="P80" s="83"/>
      <c r="Q80" s="83"/>
      <c r="R80" s="83"/>
      <c r="S80" s="83"/>
      <c r="T80" s="83"/>
    </row>
    <row r="81" spans="14:20" x14ac:dyDescent="0.3">
      <c r="N81" s="83"/>
      <c r="O81" s="83"/>
      <c r="P81" s="83"/>
      <c r="Q81" s="83"/>
      <c r="R81" s="83"/>
      <c r="S81" s="83"/>
      <c r="T81" s="83"/>
    </row>
    <row r="82" spans="14:20" x14ac:dyDescent="0.3">
      <c r="N82" s="83"/>
      <c r="O82" s="83"/>
      <c r="P82" s="83"/>
      <c r="Q82" s="83"/>
      <c r="R82" s="83"/>
      <c r="S82" s="83"/>
      <c r="T82" s="83"/>
    </row>
    <row r="83" spans="14:20" x14ac:dyDescent="0.3">
      <c r="N83" s="83"/>
      <c r="O83" s="83"/>
      <c r="P83" s="83"/>
      <c r="Q83" s="83"/>
      <c r="R83" s="83"/>
      <c r="S83" s="83"/>
      <c r="T83" s="83"/>
    </row>
    <row r="84" spans="14:20" x14ac:dyDescent="0.3">
      <c r="N84" s="83"/>
      <c r="O84" s="83"/>
      <c r="P84" s="83"/>
      <c r="Q84" s="83"/>
      <c r="R84" s="83"/>
      <c r="S84" s="83"/>
      <c r="T84" s="83"/>
    </row>
    <row r="85" spans="14:20" x14ac:dyDescent="0.3">
      <c r="N85" s="83"/>
      <c r="O85" s="83"/>
      <c r="P85" s="83"/>
      <c r="Q85" s="83"/>
      <c r="R85" s="83"/>
      <c r="S85" s="83"/>
      <c r="T85" s="83"/>
    </row>
    <row r="86" spans="14:20" x14ac:dyDescent="0.3">
      <c r="N86" s="83"/>
      <c r="O86" s="83"/>
      <c r="P86" s="83"/>
      <c r="Q86" s="83"/>
      <c r="R86" s="83"/>
      <c r="S86" s="83"/>
      <c r="T86" s="83"/>
    </row>
    <row r="87" spans="14:20" x14ac:dyDescent="0.3">
      <c r="N87" s="83"/>
      <c r="O87" s="83"/>
      <c r="P87" s="83"/>
      <c r="Q87" s="83"/>
      <c r="R87" s="83"/>
      <c r="S87" s="83"/>
      <c r="T87" s="83"/>
    </row>
    <row r="88" spans="14:20" x14ac:dyDescent="0.3">
      <c r="N88" s="83"/>
      <c r="O88" s="83"/>
      <c r="P88" s="83"/>
      <c r="Q88" s="83"/>
      <c r="R88" s="83"/>
      <c r="S88" s="83"/>
      <c r="T88" s="83"/>
    </row>
    <row r="89" spans="14:20" x14ac:dyDescent="0.3">
      <c r="N89" s="83"/>
      <c r="O89" s="83"/>
      <c r="P89" s="83"/>
      <c r="Q89" s="83"/>
      <c r="R89" s="83"/>
      <c r="S89" s="83"/>
      <c r="T89" s="83"/>
    </row>
    <row r="90" spans="14:20" x14ac:dyDescent="0.3">
      <c r="N90" s="83"/>
      <c r="O90" s="83"/>
      <c r="P90" s="83"/>
      <c r="Q90" s="83"/>
      <c r="R90" s="83"/>
      <c r="S90" s="83"/>
      <c r="T90" s="83"/>
    </row>
    <row r="91" spans="14:20" x14ac:dyDescent="0.3">
      <c r="N91" s="83"/>
      <c r="O91" s="83"/>
      <c r="P91" s="83"/>
      <c r="Q91" s="83"/>
      <c r="R91" s="83"/>
      <c r="S91" s="83"/>
      <c r="T91" s="83"/>
    </row>
    <row r="92" spans="14:20" x14ac:dyDescent="0.3">
      <c r="N92" s="83"/>
      <c r="O92" s="83"/>
      <c r="P92" s="83"/>
      <c r="Q92" s="83"/>
      <c r="R92" s="83"/>
      <c r="S92" s="83"/>
      <c r="T92" s="83"/>
    </row>
    <row r="93" spans="14:20" x14ac:dyDescent="0.3">
      <c r="N93" s="83"/>
      <c r="O93" s="83"/>
      <c r="P93" s="83"/>
      <c r="Q93" s="83"/>
      <c r="R93" s="83"/>
      <c r="S93" s="83"/>
      <c r="T93" s="83"/>
    </row>
    <row r="94" spans="14:20" x14ac:dyDescent="0.3">
      <c r="N94" s="83"/>
      <c r="O94" s="83"/>
      <c r="P94" s="83"/>
      <c r="Q94" s="83"/>
      <c r="R94" s="83"/>
      <c r="S94" s="83"/>
      <c r="T94" s="83"/>
    </row>
    <row r="95" spans="14:20" x14ac:dyDescent="0.3">
      <c r="N95" s="83"/>
      <c r="O95" s="83"/>
      <c r="P95" s="83"/>
      <c r="Q95" s="83"/>
      <c r="R95" s="83"/>
      <c r="S95" s="83"/>
      <c r="T95" s="83"/>
    </row>
    <row r="96" spans="14:20" x14ac:dyDescent="0.3">
      <c r="N96" s="83"/>
      <c r="O96" s="83"/>
      <c r="P96" s="83"/>
      <c r="Q96" s="83"/>
      <c r="R96" s="83"/>
      <c r="S96" s="83"/>
      <c r="T96" s="83"/>
    </row>
    <row r="97" spans="14:20" x14ac:dyDescent="0.3">
      <c r="N97" s="83"/>
      <c r="O97" s="83"/>
      <c r="P97" s="83"/>
      <c r="Q97" s="83"/>
      <c r="R97" s="83"/>
      <c r="S97" s="83"/>
      <c r="T97" s="83"/>
    </row>
    <row r="98" spans="14:20" x14ac:dyDescent="0.3">
      <c r="N98" s="83"/>
      <c r="O98" s="83"/>
      <c r="P98" s="83"/>
      <c r="Q98" s="83"/>
      <c r="R98" s="83"/>
      <c r="S98" s="83"/>
      <c r="T98" s="83"/>
    </row>
    <row r="99" spans="14:20" x14ac:dyDescent="0.3">
      <c r="N99" s="83"/>
      <c r="O99" s="83"/>
      <c r="P99" s="83"/>
      <c r="Q99" s="83"/>
      <c r="R99" s="83"/>
      <c r="S99" s="83"/>
      <c r="T99" s="83"/>
    </row>
    <row r="100" spans="14:20" x14ac:dyDescent="0.3">
      <c r="N100" s="83"/>
      <c r="O100" s="83"/>
      <c r="P100" s="83"/>
      <c r="Q100" s="83"/>
      <c r="R100" s="83"/>
      <c r="S100" s="83"/>
      <c r="T100" s="83"/>
    </row>
    <row r="101" spans="14:20" x14ac:dyDescent="0.3">
      <c r="N101" s="83"/>
      <c r="O101" s="83"/>
      <c r="P101" s="83"/>
      <c r="Q101" s="83"/>
      <c r="R101" s="83"/>
      <c r="S101" s="83"/>
      <c r="T101" s="83"/>
    </row>
    <row r="102" spans="14:20" x14ac:dyDescent="0.3">
      <c r="N102" s="83"/>
      <c r="O102" s="83"/>
      <c r="P102" s="83"/>
      <c r="Q102" s="83"/>
      <c r="R102" s="83"/>
      <c r="S102" s="83"/>
      <c r="T102" s="83"/>
    </row>
    <row r="103" spans="14:20" x14ac:dyDescent="0.3">
      <c r="N103" s="83"/>
      <c r="O103" s="83"/>
      <c r="P103" s="83"/>
      <c r="Q103" s="83"/>
      <c r="R103" s="83"/>
      <c r="S103" s="83"/>
      <c r="T103" s="83"/>
    </row>
    <row r="104" spans="14:20" x14ac:dyDescent="0.3">
      <c r="N104" s="83"/>
      <c r="O104" s="83"/>
      <c r="P104" s="83"/>
      <c r="Q104" s="83"/>
      <c r="R104" s="83"/>
      <c r="S104" s="83"/>
      <c r="T104" s="83"/>
    </row>
    <row r="105" spans="14:20" x14ac:dyDescent="0.3">
      <c r="N105" s="83"/>
      <c r="O105" s="83"/>
      <c r="P105" s="83"/>
      <c r="Q105" s="83"/>
      <c r="R105" s="83"/>
      <c r="S105" s="83"/>
      <c r="T105" s="83"/>
    </row>
    <row r="106" spans="14:20" x14ac:dyDescent="0.3">
      <c r="N106" s="83"/>
      <c r="O106" s="83"/>
      <c r="P106" s="83"/>
      <c r="Q106" s="83"/>
      <c r="R106" s="83"/>
      <c r="S106" s="83"/>
      <c r="T106" s="83"/>
    </row>
    <row r="107" spans="14:20" x14ac:dyDescent="0.3">
      <c r="N107" s="83"/>
      <c r="O107" s="83"/>
      <c r="P107" s="83"/>
      <c r="Q107" s="83"/>
      <c r="R107" s="83"/>
      <c r="S107" s="83"/>
      <c r="T107" s="83"/>
    </row>
    <row r="108" spans="14:20" x14ac:dyDescent="0.3">
      <c r="N108" s="83"/>
      <c r="O108" s="83"/>
      <c r="P108" s="83"/>
      <c r="Q108" s="83"/>
      <c r="R108" s="83"/>
      <c r="S108" s="83"/>
      <c r="T108" s="83"/>
    </row>
    <row r="109" spans="14:20" x14ac:dyDescent="0.3">
      <c r="N109" s="83"/>
      <c r="O109" s="83"/>
      <c r="P109" s="83"/>
      <c r="Q109" s="83"/>
      <c r="R109" s="83"/>
      <c r="S109" s="83"/>
      <c r="T109" s="83"/>
    </row>
    <row r="110" spans="14:20" x14ac:dyDescent="0.3">
      <c r="N110" s="83"/>
      <c r="O110" s="83"/>
      <c r="P110" s="83"/>
      <c r="Q110" s="83"/>
      <c r="R110" s="83"/>
      <c r="S110" s="83"/>
      <c r="T110" s="83"/>
    </row>
    <row r="111" spans="14:20" x14ac:dyDescent="0.3">
      <c r="N111" s="83"/>
      <c r="O111" s="83"/>
      <c r="P111" s="83"/>
      <c r="Q111" s="83"/>
      <c r="R111" s="83"/>
      <c r="S111" s="83"/>
      <c r="T111" s="83"/>
    </row>
    <row r="112" spans="14:20" x14ac:dyDescent="0.3">
      <c r="N112" s="83"/>
      <c r="O112" s="83"/>
      <c r="P112" s="83"/>
      <c r="Q112" s="83"/>
      <c r="R112" s="83"/>
      <c r="S112" s="83"/>
      <c r="T112" s="83"/>
    </row>
    <row r="113" spans="14:20" x14ac:dyDescent="0.3">
      <c r="N113" s="83"/>
      <c r="O113" s="83"/>
      <c r="P113" s="83"/>
      <c r="Q113" s="83"/>
      <c r="R113" s="83"/>
      <c r="S113" s="83"/>
      <c r="T113" s="83"/>
    </row>
    <row r="114" spans="14:20" x14ac:dyDescent="0.3">
      <c r="N114" s="83"/>
      <c r="O114" s="83"/>
      <c r="P114" s="83"/>
      <c r="Q114" s="83"/>
      <c r="R114" s="83"/>
      <c r="S114" s="83"/>
      <c r="T114" s="83"/>
    </row>
    <row r="115" spans="14:20" x14ac:dyDescent="0.3">
      <c r="N115" s="83"/>
      <c r="O115" s="83"/>
      <c r="P115" s="83"/>
      <c r="Q115" s="83"/>
      <c r="R115" s="83"/>
      <c r="S115" s="83"/>
      <c r="T115" s="83"/>
    </row>
    <row r="116" spans="14:20" x14ac:dyDescent="0.3">
      <c r="N116" s="83"/>
      <c r="O116" s="83"/>
      <c r="P116" s="83"/>
      <c r="Q116" s="83"/>
      <c r="R116" s="83"/>
      <c r="S116" s="83"/>
      <c r="T116" s="83"/>
    </row>
    <row r="117" spans="14:20" x14ac:dyDescent="0.3">
      <c r="N117" s="83"/>
      <c r="O117" s="83"/>
      <c r="P117" s="83"/>
      <c r="Q117" s="83"/>
      <c r="R117" s="83"/>
      <c r="S117" s="83"/>
      <c r="T117" s="83"/>
    </row>
    <row r="118" spans="14:20" x14ac:dyDescent="0.3">
      <c r="N118" s="83"/>
      <c r="O118" s="83"/>
      <c r="P118" s="83"/>
      <c r="Q118" s="83"/>
      <c r="R118" s="83"/>
      <c r="S118" s="83"/>
      <c r="T118" s="83"/>
    </row>
    <row r="119" spans="14:20" x14ac:dyDescent="0.3">
      <c r="N119" s="83"/>
      <c r="O119" s="83"/>
      <c r="P119" s="83"/>
      <c r="Q119" s="83"/>
      <c r="R119" s="83"/>
      <c r="S119" s="83"/>
      <c r="T119" s="83"/>
    </row>
    <row r="120" spans="14:20" x14ac:dyDescent="0.3">
      <c r="N120" s="83"/>
      <c r="O120" s="83"/>
      <c r="P120" s="83"/>
      <c r="Q120" s="83"/>
      <c r="R120" s="83"/>
      <c r="S120" s="83"/>
      <c r="T120" s="83"/>
    </row>
    <row r="121" spans="14:20" x14ac:dyDescent="0.3">
      <c r="N121" s="83"/>
      <c r="O121" s="83"/>
      <c r="P121" s="83"/>
      <c r="Q121" s="83"/>
      <c r="R121" s="83"/>
      <c r="S121" s="83"/>
      <c r="T121" s="83"/>
    </row>
    <row r="122" spans="14:20" x14ac:dyDescent="0.3">
      <c r="N122" s="83"/>
      <c r="O122" s="83"/>
      <c r="P122" s="83"/>
      <c r="Q122" s="83"/>
      <c r="R122" s="83"/>
      <c r="S122" s="83"/>
      <c r="T122" s="83"/>
    </row>
    <row r="123" spans="14:20" x14ac:dyDescent="0.3">
      <c r="N123" s="83"/>
      <c r="O123" s="83"/>
      <c r="P123" s="83"/>
      <c r="Q123" s="83"/>
      <c r="R123" s="83"/>
      <c r="S123" s="83"/>
      <c r="T123" s="83"/>
    </row>
    <row r="124" spans="14:20" x14ac:dyDescent="0.3">
      <c r="N124" s="83"/>
      <c r="O124" s="83"/>
      <c r="P124" s="83"/>
      <c r="Q124" s="83"/>
      <c r="R124" s="83"/>
      <c r="S124" s="83"/>
      <c r="T124" s="83"/>
    </row>
    <row r="125" spans="14:20" x14ac:dyDescent="0.3">
      <c r="N125" s="83"/>
      <c r="O125" s="83"/>
      <c r="P125" s="83"/>
      <c r="Q125" s="83"/>
      <c r="R125" s="83"/>
      <c r="S125" s="83"/>
      <c r="T125" s="83"/>
    </row>
    <row r="126" spans="14:20" x14ac:dyDescent="0.3">
      <c r="N126" s="83"/>
      <c r="O126" s="83"/>
      <c r="P126" s="83"/>
      <c r="Q126" s="83"/>
      <c r="R126" s="83"/>
      <c r="S126" s="83"/>
      <c r="T126" s="83"/>
    </row>
    <row r="127" spans="14:20" x14ac:dyDescent="0.3">
      <c r="N127" s="83"/>
      <c r="O127" s="83"/>
      <c r="P127" s="83"/>
      <c r="Q127" s="83"/>
      <c r="R127" s="83"/>
      <c r="S127" s="83"/>
      <c r="T127" s="83"/>
    </row>
    <row r="128" spans="14:20" x14ac:dyDescent="0.3">
      <c r="N128" s="83"/>
      <c r="O128" s="83"/>
      <c r="P128" s="83"/>
      <c r="Q128" s="83"/>
      <c r="R128" s="83"/>
      <c r="S128" s="83"/>
      <c r="T128" s="83"/>
    </row>
    <row r="129" spans="14:20" x14ac:dyDescent="0.3">
      <c r="N129" s="83"/>
      <c r="O129" s="83"/>
      <c r="P129" s="83"/>
      <c r="Q129" s="83"/>
      <c r="R129" s="83"/>
      <c r="S129" s="83"/>
      <c r="T129" s="83"/>
    </row>
    <row r="130" spans="14:20" x14ac:dyDescent="0.3">
      <c r="N130" s="83"/>
      <c r="O130" s="83"/>
      <c r="P130" s="83"/>
      <c r="Q130" s="83"/>
      <c r="R130" s="83"/>
      <c r="S130" s="83"/>
      <c r="T130" s="83"/>
    </row>
    <row r="131" spans="14:20" x14ac:dyDescent="0.3">
      <c r="N131" s="83"/>
      <c r="O131" s="83"/>
      <c r="P131" s="83"/>
      <c r="Q131" s="83"/>
      <c r="R131" s="83"/>
      <c r="S131" s="83"/>
      <c r="T131" s="83"/>
    </row>
    <row r="132" spans="14:20" x14ac:dyDescent="0.3">
      <c r="N132" s="83"/>
      <c r="O132" s="83"/>
      <c r="P132" s="83"/>
      <c r="Q132" s="83"/>
      <c r="R132" s="83"/>
      <c r="S132" s="83"/>
      <c r="T132" s="83"/>
    </row>
    <row r="133" spans="14:20" x14ac:dyDescent="0.3">
      <c r="N133" s="83"/>
      <c r="O133" s="83"/>
      <c r="P133" s="83"/>
      <c r="Q133" s="83"/>
      <c r="R133" s="83"/>
      <c r="S133" s="83"/>
      <c r="T133" s="83"/>
    </row>
  </sheetData>
  <mergeCells count="6">
    <mergeCell ref="B2:M2"/>
    <mergeCell ref="A3:A4"/>
    <mergeCell ref="B3:D3"/>
    <mergeCell ref="E3:G3"/>
    <mergeCell ref="H3:J3"/>
    <mergeCell ref="K3:M3"/>
  </mergeCells>
  <phoneticPr fontId="30" type="noConversion"/>
  <pageMargins left="0.7" right="0.7" top="0.75" bottom="0.75" header="0.3" footer="0.3"/>
  <pageSetup paperSize="9" orientation="portrait" r:id="rId1"/>
  <ignoredErrors>
    <ignoredError sqref="Q63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전임교원_설립별(1965-)</vt:lpstr>
      <vt:lpstr>전임교원_직위별(1965-)</vt:lpstr>
      <vt:lpstr>비전임교원_설립별(1965-)</vt:lpstr>
      <vt:lpstr>비전임교원_직위별(1965-)</vt:lpstr>
      <vt:lpstr>전임교원_학위별(1965-)</vt:lpstr>
      <vt:lpstr>전임교원 1인당 학생수(1965-)</vt:lpstr>
      <vt:lpstr>전임교원 대비 비전임교원 비율(1965-)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2014-02-24T06:32:09Z</dcterms:created>
  <dcterms:modified xsi:type="dcterms:W3CDTF">2025-02-20T05:02:19Z</dcterms:modified>
</cp:coreProperties>
</file>