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5 시계열 전문대학(1979-2024)_250219\"/>
    </mc:Choice>
  </mc:AlternateContent>
  <bookViews>
    <workbookView xWindow="0" yWindow="30" windowWidth="23130" windowHeight="12780" tabRatio="881"/>
  </bookViews>
  <sheets>
    <sheet name="전임교원_설립별(1979-)" sheetId="1" r:id="rId1"/>
    <sheet name="설립별vs직위별_단순합계비교(전임)_OK" sheetId="7" state="hidden" r:id="rId2"/>
    <sheet name="전임교원_직위별(1979-)" sheetId="4" r:id="rId3"/>
    <sheet name="비전임교원_설립별(1979-)" sheetId="2" r:id="rId4"/>
    <sheet name="설립별vs직위별_단순합계비교(비전임)_OK" sheetId="9" state="hidden" r:id="rId5"/>
    <sheet name="직위별 전임교원수 단순합_OK" sheetId="8" state="hidden" r:id="rId6"/>
    <sheet name="비전임교원_직위별(1979-)" sheetId="6" r:id="rId7"/>
    <sheet name="직위별 비전임교원수 단순합_OK" sheetId="10" state="hidden" r:id="rId8"/>
    <sheet name="전임교원_학위별(1979-)" sheetId="3" r:id="rId9"/>
    <sheet name="전임교원 1인당 학생수(1979-)" sheetId="14" r:id="rId10"/>
    <sheet name="전임교원 대비 비전임교원 비율(1979-)" sheetId="15" r:id="rId11"/>
    <sheet name="학위별 교원수 단순합_OK" sheetId="11" state="hidden" r:id="rId12"/>
    <sheet name="설립별vs학위별_OK" sheetId="12" state="hidden" r:id="rId13"/>
    <sheet name="직위별vs학위별_OK" sheetId="13" state="hidden" r:id="rId14"/>
  </sheets>
  <calcPr calcId="162913"/>
</workbook>
</file>

<file path=xl/calcChain.xml><?xml version="1.0" encoding="utf-8"?>
<calcChain xmlns="http://schemas.openxmlformats.org/spreadsheetml/2006/main">
  <c r="O49" i="15" l="1"/>
  <c r="P49" i="15"/>
  <c r="Q49" i="15" s="1"/>
  <c r="O50" i="15"/>
  <c r="P50" i="15"/>
  <c r="Q50" i="15"/>
  <c r="O49" i="14"/>
  <c r="P49" i="14"/>
  <c r="Q49" i="14"/>
  <c r="O50" i="14"/>
  <c r="P50" i="14"/>
  <c r="Q50" i="14" s="1"/>
  <c r="K51" i="1"/>
  <c r="L51" i="1"/>
  <c r="M51" i="1"/>
  <c r="M50" i="14" l="1"/>
  <c r="J50" i="14"/>
  <c r="G50" i="14"/>
  <c r="D50" i="14"/>
  <c r="M50" i="15"/>
  <c r="J50" i="15"/>
  <c r="G50" i="15"/>
  <c r="D50" i="15"/>
  <c r="B49" i="15" l="1"/>
  <c r="C49" i="15"/>
  <c r="G49" i="15"/>
  <c r="J49" i="15"/>
  <c r="M49" i="15"/>
  <c r="B49" i="14"/>
  <c r="C49" i="14"/>
  <c r="G49" i="14"/>
  <c r="J49" i="14"/>
  <c r="M49" i="14"/>
  <c r="B50" i="3"/>
  <c r="C50" i="3"/>
  <c r="D50" i="3"/>
  <c r="E50" i="3"/>
  <c r="F50" i="3"/>
  <c r="G50" i="3"/>
  <c r="M50" i="2"/>
  <c r="L50" i="2"/>
  <c r="B50" i="2"/>
  <c r="C50" i="2"/>
  <c r="K50" i="2" s="1"/>
  <c r="B50" i="4"/>
  <c r="C50" i="4"/>
  <c r="D50" i="4"/>
  <c r="E50" i="4"/>
  <c r="F50" i="4"/>
  <c r="G50" i="4"/>
  <c r="H50" i="4"/>
  <c r="I50" i="4"/>
  <c r="B50" i="1"/>
  <c r="C50" i="1"/>
  <c r="K50" i="1"/>
  <c r="L50" i="1"/>
  <c r="M50" i="1"/>
  <c r="D49" i="15" l="1"/>
  <c r="D49" i="14"/>
  <c r="O48" i="15"/>
  <c r="P48" i="15"/>
  <c r="Q48" i="15" s="1"/>
  <c r="B48" i="15" l="1"/>
  <c r="C48" i="15"/>
  <c r="G48" i="15"/>
  <c r="J48" i="15"/>
  <c r="M48" i="15"/>
  <c r="O46" i="14"/>
  <c r="P46" i="14"/>
  <c r="Q46" i="14" s="1"/>
  <c r="O47" i="14"/>
  <c r="P47" i="14"/>
  <c r="Q47" i="14" s="1"/>
  <c r="O48" i="14"/>
  <c r="P48" i="14"/>
  <c r="B48" i="14"/>
  <c r="C48" i="14"/>
  <c r="D48" i="14" s="1"/>
  <c r="G48" i="14"/>
  <c r="J48" i="14"/>
  <c r="M48" i="14"/>
  <c r="B49" i="3"/>
  <c r="D49" i="3"/>
  <c r="E49" i="3"/>
  <c r="F49" i="3"/>
  <c r="G49" i="3"/>
  <c r="C49" i="3"/>
  <c r="R49" i="6"/>
  <c r="B49" i="6" s="1"/>
  <c r="S49" i="6"/>
  <c r="C49" i="6" s="1"/>
  <c r="T49" i="6"/>
  <c r="D49" i="6" s="1"/>
  <c r="U49" i="6"/>
  <c r="E49" i="6" s="1"/>
  <c r="V49" i="6"/>
  <c r="F49" i="6" s="1"/>
  <c r="W49" i="6"/>
  <c r="G49" i="6" s="1"/>
  <c r="X49" i="6"/>
  <c r="H49" i="6" s="1"/>
  <c r="Y49" i="6"/>
  <c r="I49" i="6" s="1"/>
  <c r="L46" i="2"/>
  <c r="L49" i="2"/>
  <c r="M49" i="2"/>
  <c r="B49" i="2"/>
  <c r="C49" i="2"/>
  <c r="K49" i="2" s="1"/>
  <c r="B49" i="4"/>
  <c r="C49" i="4"/>
  <c r="D49" i="4"/>
  <c r="E49" i="4"/>
  <c r="F49" i="4"/>
  <c r="G49" i="4"/>
  <c r="H49" i="4"/>
  <c r="I49" i="4"/>
  <c r="L49" i="1"/>
  <c r="M49" i="1"/>
  <c r="B49" i="1"/>
  <c r="C49" i="1"/>
  <c r="K49" i="1" s="1"/>
  <c r="D48" i="15" l="1"/>
  <c r="Q48" i="14"/>
  <c r="D5" i="15"/>
  <c r="G5" i="15"/>
  <c r="J5" i="15"/>
  <c r="M5" i="15"/>
  <c r="O5" i="15"/>
  <c r="P5" i="15"/>
  <c r="D6" i="15"/>
  <c r="G6" i="15"/>
  <c r="J6" i="15"/>
  <c r="M6" i="15"/>
  <c r="O6" i="15"/>
  <c r="P6" i="15"/>
  <c r="D7" i="15"/>
  <c r="G7" i="15"/>
  <c r="J7" i="15"/>
  <c r="M7" i="15"/>
  <c r="O7" i="15"/>
  <c r="P7" i="15"/>
  <c r="D8" i="15"/>
  <c r="G8" i="15"/>
  <c r="J8" i="15"/>
  <c r="M8" i="15"/>
  <c r="O8" i="15"/>
  <c r="P8" i="15"/>
  <c r="D9" i="15"/>
  <c r="G9" i="15"/>
  <c r="J9" i="15"/>
  <c r="M9" i="15"/>
  <c r="O9" i="15"/>
  <c r="P9" i="15"/>
  <c r="D10" i="15"/>
  <c r="G10" i="15"/>
  <c r="J10" i="15"/>
  <c r="M10" i="15"/>
  <c r="O10" i="15"/>
  <c r="P10" i="15"/>
  <c r="D11" i="15"/>
  <c r="G11" i="15"/>
  <c r="J11" i="15"/>
  <c r="M11" i="15"/>
  <c r="O11" i="15"/>
  <c r="P11" i="15"/>
  <c r="Q11" i="15" s="1"/>
  <c r="D12" i="15"/>
  <c r="G12" i="15"/>
  <c r="M12" i="15"/>
  <c r="O12" i="15"/>
  <c r="P12" i="15"/>
  <c r="D13" i="15"/>
  <c r="G13" i="15"/>
  <c r="M13" i="15"/>
  <c r="O13" i="15"/>
  <c r="P13" i="15"/>
  <c r="D14" i="15"/>
  <c r="G14" i="15"/>
  <c r="M14" i="15"/>
  <c r="O14" i="15"/>
  <c r="P14" i="15"/>
  <c r="Q14" i="15" s="1"/>
  <c r="D15" i="15"/>
  <c r="G15" i="15"/>
  <c r="M15" i="15"/>
  <c r="O15" i="15"/>
  <c r="P15" i="15"/>
  <c r="D16" i="15"/>
  <c r="G16" i="15"/>
  <c r="M16" i="15"/>
  <c r="O16" i="15"/>
  <c r="P16" i="15"/>
  <c r="D17" i="15"/>
  <c r="G17" i="15"/>
  <c r="M17" i="15"/>
  <c r="O17" i="15"/>
  <c r="P17" i="15"/>
  <c r="D18" i="15"/>
  <c r="G18" i="15"/>
  <c r="M18" i="15"/>
  <c r="O18" i="15"/>
  <c r="P18" i="15"/>
  <c r="D19" i="15"/>
  <c r="G19" i="15"/>
  <c r="M19" i="15"/>
  <c r="O19" i="15"/>
  <c r="P19" i="15"/>
  <c r="D20" i="15"/>
  <c r="G20" i="15"/>
  <c r="J20" i="15"/>
  <c r="M20" i="15"/>
  <c r="O20" i="15"/>
  <c r="P20" i="15"/>
  <c r="D21" i="15"/>
  <c r="G21" i="15"/>
  <c r="J21" i="15"/>
  <c r="M21" i="15"/>
  <c r="O21" i="15"/>
  <c r="P21" i="15"/>
  <c r="D22" i="15"/>
  <c r="G22" i="15"/>
  <c r="J22" i="15"/>
  <c r="M22" i="15"/>
  <c r="O22" i="15"/>
  <c r="P22" i="15"/>
  <c r="D23" i="15"/>
  <c r="G23" i="15"/>
  <c r="J23" i="15"/>
  <c r="M23" i="15"/>
  <c r="O23" i="15"/>
  <c r="P23" i="15"/>
  <c r="D24" i="15"/>
  <c r="G24" i="15"/>
  <c r="J24" i="15"/>
  <c r="M24" i="15"/>
  <c r="O24" i="15"/>
  <c r="P24" i="15"/>
  <c r="D25" i="15"/>
  <c r="G25" i="15"/>
  <c r="J25" i="15"/>
  <c r="M25" i="15"/>
  <c r="O25" i="15"/>
  <c r="P25" i="15"/>
  <c r="Q25" i="15" s="1"/>
  <c r="D26" i="15"/>
  <c r="G26" i="15"/>
  <c r="J26" i="15"/>
  <c r="M26" i="15"/>
  <c r="O26" i="15"/>
  <c r="P26" i="15"/>
  <c r="D27" i="15"/>
  <c r="G27" i="15"/>
  <c r="J27" i="15"/>
  <c r="M27" i="15"/>
  <c r="O27" i="15"/>
  <c r="P27" i="15"/>
  <c r="Q27" i="15" s="1"/>
  <c r="D28" i="15"/>
  <c r="G28" i="15"/>
  <c r="J28" i="15"/>
  <c r="M28" i="15"/>
  <c r="O28" i="15"/>
  <c r="P28" i="15"/>
  <c r="D29" i="15"/>
  <c r="G29" i="15"/>
  <c r="J29" i="15"/>
  <c r="M29" i="15"/>
  <c r="O29" i="15"/>
  <c r="P29" i="15"/>
  <c r="D30" i="15"/>
  <c r="G30" i="15"/>
  <c r="J30" i="15"/>
  <c r="M30" i="15"/>
  <c r="O30" i="15"/>
  <c r="P30" i="15"/>
  <c r="D31" i="15"/>
  <c r="G31" i="15"/>
  <c r="J31" i="15"/>
  <c r="M31" i="15"/>
  <c r="O31" i="15"/>
  <c r="P31" i="15"/>
  <c r="D32" i="15"/>
  <c r="G32" i="15"/>
  <c r="J32" i="15"/>
  <c r="M32" i="15"/>
  <c r="O32" i="15"/>
  <c r="P32" i="15"/>
  <c r="D33" i="15"/>
  <c r="G33" i="15"/>
  <c r="J33" i="15"/>
  <c r="M33" i="15"/>
  <c r="O33" i="15"/>
  <c r="P33" i="15"/>
  <c r="Q33" i="15" s="1"/>
  <c r="D34" i="15"/>
  <c r="G34" i="15"/>
  <c r="J34" i="15"/>
  <c r="M34" i="15"/>
  <c r="O34" i="15"/>
  <c r="P34" i="15"/>
  <c r="D35" i="15"/>
  <c r="G35" i="15"/>
  <c r="J35" i="15"/>
  <c r="M35" i="15"/>
  <c r="O35" i="15"/>
  <c r="P35" i="15"/>
  <c r="D36" i="15"/>
  <c r="G36" i="15"/>
  <c r="J36" i="15"/>
  <c r="M36" i="15"/>
  <c r="O36" i="15"/>
  <c r="P36" i="15"/>
  <c r="D37" i="15"/>
  <c r="G37" i="15"/>
  <c r="J37" i="15"/>
  <c r="M37" i="15"/>
  <c r="O37" i="15"/>
  <c r="P37" i="15"/>
  <c r="D38" i="15"/>
  <c r="G38" i="15"/>
  <c r="J38" i="15"/>
  <c r="M38" i="15"/>
  <c r="O38" i="15"/>
  <c r="P38" i="15"/>
  <c r="D39" i="15"/>
  <c r="G39" i="15"/>
  <c r="J39" i="15"/>
  <c r="M39" i="15"/>
  <c r="O39" i="15"/>
  <c r="P39" i="15"/>
  <c r="D40" i="15"/>
  <c r="G40" i="15"/>
  <c r="J40" i="15"/>
  <c r="M40" i="15"/>
  <c r="O40" i="15"/>
  <c r="P40" i="15"/>
  <c r="D41" i="15"/>
  <c r="G41" i="15"/>
  <c r="J41" i="15"/>
  <c r="M41" i="15"/>
  <c r="O41" i="15"/>
  <c r="P41" i="15"/>
  <c r="B42" i="15"/>
  <c r="C42" i="15"/>
  <c r="G42" i="15"/>
  <c r="J42" i="15"/>
  <c r="M42" i="15"/>
  <c r="O42" i="15"/>
  <c r="P42" i="15"/>
  <c r="B43" i="15"/>
  <c r="C43" i="15"/>
  <c r="G43" i="15"/>
  <c r="J43" i="15"/>
  <c r="M43" i="15"/>
  <c r="O43" i="15"/>
  <c r="P43" i="15"/>
  <c r="B44" i="15"/>
  <c r="C44" i="15"/>
  <c r="G44" i="15"/>
  <c r="J44" i="15"/>
  <c r="M44" i="15"/>
  <c r="O44" i="15"/>
  <c r="P44" i="15"/>
  <c r="B45" i="15"/>
  <c r="C45" i="15"/>
  <c r="G45" i="15"/>
  <c r="J45" i="15"/>
  <c r="M45" i="15"/>
  <c r="O45" i="15"/>
  <c r="P45" i="15"/>
  <c r="B46" i="15"/>
  <c r="C46" i="15"/>
  <c r="G46" i="15"/>
  <c r="J46" i="15"/>
  <c r="M46" i="15"/>
  <c r="O46" i="15"/>
  <c r="P46" i="15"/>
  <c r="B47" i="15"/>
  <c r="C47" i="15"/>
  <c r="G47" i="15"/>
  <c r="J47" i="15"/>
  <c r="M47" i="15"/>
  <c r="O47" i="15"/>
  <c r="P47" i="15"/>
  <c r="D5" i="14"/>
  <c r="G5" i="14"/>
  <c r="J5" i="14"/>
  <c r="M5" i="14"/>
  <c r="O5" i="14"/>
  <c r="P5" i="14"/>
  <c r="Q5" i="14" s="1"/>
  <c r="D6" i="14"/>
  <c r="G6" i="14"/>
  <c r="J6" i="14"/>
  <c r="M6" i="14"/>
  <c r="O6" i="14"/>
  <c r="P6" i="14"/>
  <c r="D7" i="14"/>
  <c r="G7" i="14"/>
  <c r="J7" i="14"/>
  <c r="M7" i="14"/>
  <c r="O7" i="14"/>
  <c r="P7" i="14"/>
  <c r="D8" i="14"/>
  <c r="G8" i="14"/>
  <c r="J8" i="14"/>
  <c r="M8" i="14"/>
  <c r="O8" i="14"/>
  <c r="P8" i="14"/>
  <c r="D9" i="14"/>
  <c r="G9" i="14"/>
  <c r="J9" i="14"/>
  <c r="M9" i="14"/>
  <c r="O9" i="14"/>
  <c r="P9" i="14"/>
  <c r="D10" i="14"/>
  <c r="G10" i="14"/>
  <c r="J10" i="14"/>
  <c r="M10" i="14"/>
  <c r="O10" i="14"/>
  <c r="P10" i="14"/>
  <c r="D11" i="14"/>
  <c r="G11" i="14"/>
  <c r="J11" i="14"/>
  <c r="M11" i="14"/>
  <c r="O11" i="14"/>
  <c r="P11" i="14"/>
  <c r="D12" i="14"/>
  <c r="G12" i="14"/>
  <c r="M12" i="14"/>
  <c r="O12" i="14"/>
  <c r="P12" i="14"/>
  <c r="D13" i="14"/>
  <c r="G13" i="14"/>
  <c r="M13" i="14"/>
  <c r="O13" i="14"/>
  <c r="P13" i="14"/>
  <c r="D14" i="14"/>
  <c r="G14" i="14"/>
  <c r="M14" i="14"/>
  <c r="O14" i="14"/>
  <c r="P14" i="14"/>
  <c r="D15" i="14"/>
  <c r="G15" i="14"/>
  <c r="M15" i="14"/>
  <c r="O15" i="14"/>
  <c r="P15" i="14"/>
  <c r="D16" i="14"/>
  <c r="G16" i="14"/>
  <c r="M16" i="14"/>
  <c r="O16" i="14"/>
  <c r="P16" i="14"/>
  <c r="Q16" i="14" s="1"/>
  <c r="D17" i="14"/>
  <c r="G17" i="14"/>
  <c r="M17" i="14"/>
  <c r="O17" i="14"/>
  <c r="P17" i="14"/>
  <c r="D18" i="14"/>
  <c r="G18" i="14"/>
  <c r="M18" i="14"/>
  <c r="O18" i="14"/>
  <c r="P18" i="14"/>
  <c r="D19" i="14"/>
  <c r="G19" i="14"/>
  <c r="M19" i="14"/>
  <c r="O19" i="14"/>
  <c r="P19" i="14"/>
  <c r="D20" i="14"/>
  <c r="G20" i="14"/>
  <c r="J20" i="14"/>
  <c r="M20" i="14"/>
  <c r="O20" i="14"/>
  <c r="P20" i="14"/>
  <c r="D21" i="14"/>
  <c r="G21" i="14"/>
  <c r="J21" i="14"/>
  <c r="M21" i="14"/>
  <c r="O21" i="14"/>
  <c r="P21" i="14"/>
  <c r="Q21" i="14" s="1"/>
  <c r="D22" i="14"/>
  <c r="G22" i="14"/>
  <c r="J22" i="14"/>
  <c r="M22" i="14"/>
  <c r="O22" i="14"/>
  <c r="P22" i="14"/>
  <c r="D23" i="14"/>
  <c r="G23" i="14"/>
  <c r="J23" i="14"/>
  <c r="M23" i="14"/>
  <c r="O23" i="14"/>
  <c r="P23" i="14"/>
  <c r="D24" i="14"/>
  <c r="G24" i="14"/>
  <c r="J24" i="14"/>
  <c r="M24" i="14"/>
  <c r="O24" i="14"/>
  <c r="P24" i="14"/>
  <c r="D25" i="14"/>
  <c r="G25" i="14"/>
  <c r="J25" i="14"/>
  <c r="M25" i="14"/>
  <c r="O25" i="14"/>
  <c r="P25" i="14"/>
  <c r="D26" i="14"/>
  <c r="G26" i="14"/>
  <c r="J26" i="14"/>
  <c r="M26" i="14"/>
  <c r="O26" i="14"/>
  <c r="P26" i="14"/>
  <c r="D27" i="14"/>
  <c r="G27" i="14"/>
  <c r="J27" i="14"/>
  <c r="M27" i="14"/>
  <c r="O27" i="14"/>
  <c r="P27" i="14"/>
  <c r="D28" i="14"/>
  <c r="G28" i="14"/>
  <c r="J28" i="14"/>
  <c r="M28" i="14"/>
  <c r="O28" i="14"/>
  <c r="P28" i="14"/>
  <c r="D29" i="14"/>
  <c r="G29" i="14"/>
  <c r="J29" i="14"/>
  <c r="M29" i="14"/>
  <c r="O29" i="14"/>
  <c r="P29" i="14"/>
  <c r="D30" i="14"/>
  <c r="G30" i="14"/>
  <c r="J30" i="14"/>
  <c r="M30" i="14"/>
  <c r="O30" i="14"/>
  <c r="P30" i="14"/>
  <c r="D31" i="14"/>
  <c r="G31" i="14"/>
  <c r="J31" i="14"/>
  <c r="M31" i="14"/>
  <c r="O31" i="14"/>
  <c r="P31" i="14"/>
  <c r="D32" i="14"/>
  <c r="G32" i="14"/>
  <c r="J32" i="14"/>
  <c r="M32" i="14"/>
  <c r="O32" i="14"/>
  <c r="Q32" i="14" s="1"/>
  <c r="P32" i="14"/>
  <c r="D33" i="14"/>
  <c r="G33" i="14"/>
  <c r="J33" i="14"/>
  <c r="M33" i="14"/>
  <c r="O33" i="14"/>
  <c r="P33" i="14"/>
  <c r="D34" i="14"/>
  <c r="G34" i="14"/>
  <c r="J34" i="14"/>
  <c r="M34" i="14"/>
  <c r="O34" i="14"/>
  <c r="P34" i="14"/>
  <c r="D35" i="14"/>
  <c r="G35" i="14"/>
  <c r="J35" i="14"/>
  <c r="M35" i="14"/>
  <c r="O35" i="14"/>
  <c r="P35" i="14"/>
  <c r="D36" i="14"/>
  <c r="G36" i="14"/>
  <c r="J36" i="14"/>
  <c r="M36" i="14"/>
  <c r="O36" i="14"/>
  <c r="P36" i="14"/>
  <c r="D37" i="14"/>
  <c r="G37" i="14"/>
  <c r="J37" i="14"/>
  <c r="M37" i="14"/>
  <c r="O37" i="14"/>
  <c r="P37" i="14"/>
  <c r="D38" i="14"/>
  <c r="G38" i="14"/>
  <c r="J38" i="14"/>
  <c r="M38" i="14"/>
  <c r="O38" i="14"/>
  <c r="P38" i="14"/>
  <c r="Q38" i="14" s="1"/>
  <c r="D39" i="14"/>
  <c r="G39" i="14"/>
  <c r="J39" i="14"/>
  <c r="M39" i="14"/>
  <c r="O39" i="14"/>
  <c r="P39" i="14"/>
  <c r="D40" i="14"/>
  <c r="G40" i="14"/>
  <c r="J40" i="14"/>
  <c r="M40" i="14"/>
  <c r="O40" i="14"/>
  <c r="P40" i="14"/>
  <c r="D41" i="14"/>
  <c r="G41" i="14"/>
  <c r="J41" i="14"/>
  <c r="M41" i="14"/>
  <c r="O41" i="14"/>
  <c r="P41" i="14"/>
  <c r="D42" i="14"/>
  <c r="G42" i="14"/>
  <c r="J42" i="14"/>
  <c r="M42" i="14"/>
  <c r="O42" i="14"/>
  <c r="P42" i="14"/>
  <c r="D43" i="14"/>
  <c r="G43" i="14"/>
  <c r="J43" i="14"/>
  <c r="M43" i="14"/>
  <c r="O43" i="14"/>
  <c r="P43" i="14"/>
  <c r="B44" i="14"/>
  <c r="C44" i="14"/>
  <c r="G44" i="14"/>
  <c r="J44" i="14"/>
  <c r="M44" i="14"/>
  <c r="O44" i="14"/>
  <c r="P44" i="14"/>
  <c r="B45" i="14"/>
  <c r="C45" i="14"/>
  <c r="D45" i="14" s="1"/>
  <c r="G45" i="14"/>
  <c r="J45" i="14"/>
  <c r="M45" i="14"/>
  <c r="O45" i="14"/>
  <c r="P45" i="14"/>
  <c r="B46" i="14"/>
  <c r="C46" i="14"/>
  <c r="G46" i="14"/>
  <c r="J46" i="14"/>
  <c r="M46" i="14"/>
  <c r="B47" i="14"/>
  <c r="C47" i="14"/>
  <c r="G47" i="14"/>
  <c r="J47" i="14"/>
  <c r="M47" i="14"/>
  <c r="Q23" i="15" l="1"/>
  <c r="Q7" i="15"/>
  <c r="D46" i="15"/>
  <c r="Q43" i="15"/>
  <c r="Q46" i="15"/>
  <c r="D43" i="15"/>
  <c r="Q9" i="15"/>
  <c r="Q16" i="15"/>
  <c r="Q5" i="15"/>
  <c r="Q47" i="15"/>
  <c r="Q36" i="15"/>
  <c r="Q32" i="15"/>
  <c r="Q28" i="15"/>
  <c r="Q20" i="15"/>
  <c r="Q8" i="15"/>
  <c r="Q42" i="15"/>
  <c r="D47" i="15"/>
  <c r="Q45" i="15"/>
  <c r="Q12" i="15"/>
  <c r="Q37" i="15"/>
  <c r="Q18" i="15"/>
  <c r="Q38" i="15"/>
  <c r="Q22" i="15"/>
  <c r="Q13" i="15"/>
  <c r="Q31" i="15"/>
  <c r="Q40" i="15"/>
  <c r="D44" i="15"/>
  <c r="Q41" i="15"/>
  <c r="Q24" i="15"/>
  <c r="Q17" i="15"/>
  <c r="Q34" i="15"/>
  <c r="Q21" i="15"/>
  <c r="Q39" i="15"/>
  <c r="Q26" i="15"/>
  <c r="Q6" i="15"/>
  <c r="Q15" i="15"/>
  <c r="D45" i="15"/>
  <c r="D42" i="15"/>
  <c r="Q44" i="15"/>
  <c r="Q35" i="15"/>
  <c r="Q29" i="15"/>
  <c r="Q19" i="15"/>
  <c r="Q10" i="15"/>
  <c r="Q30" i="15"/>
  <c r="Q15" i="14"/>
  <c r="D44" i="14"/>
  <c r="Q8" i="14"/>
  <c r="D47" i="14"/>
  <c r="Q37" i="14"/>
  <c r="Q22" i="14"/>
  <c r="Q13" i="14"/>
  <c r="Q10" i="14"/>
  <c r="Q23" i="14"/>
  <c r="Q19" i="14"/>
  <c r="Q11" i="14"/>
  <c r="Q43" i="14"/>
  <c r="Q40" i="14"/>
  <c r="Q14" i="14"/>
  <c r="Q41" i="14"/>
  <c r="Q29" i="14"/>
  <c r="Q12" i="14"/>
  <c r="Q18" i="14"/>
  <c r="Q44" i="14"/>
  <c r="Q39" i="14"/>
  <c r="Q35" i="14"/>
  <c r="Q27" i="14"/>
  <c r="Q28" i="14"/>
  <c r="Q24" i="14"/>
  <c r="Q17" i="14"/>
  <c r="Q30" i="14"/>
  <c r="Q25" i="14"/>
  <c r="Q20" i="14"/>
  <c r="Q9" i="14"/>
  <c r="Q36" i="14"/>
  <c r="Q31" i="14"/>
  <c r="Q26" i="14"/>
  <c r="Q6" i="14"/>
  <c r="D46" i="14"/>
  <c r="Q42" i="14"/>
  <c r="Q7" i="14"/>
  <c r="Q45" i="14"/>
  <c r="Q33" i="14"/>
  <c r="Q34" i="14"/>
  <c r="Y30" i="6"/>
  <c r="W30" i="6"/>
  <c r="W29" i="6"/>
  <c r="V29" i="6"/>
  <c r="U29" i="6"/>
  <c r="Y29" i="6"/>
  <c r="BG30" i="6" l="1"/>
  <c r="S30" i="6" s="1"/>
  <c r="BF30" i="6"/>
  <c r="K29" i="6"/>
  <c r="J29" i="6"/>
  <c r="BG29" i="6"/>
  <c r="BF29" i="6"/>
  <c r="AI29" i="6"/>
  <c r="AH29" i="6"/>
  <c r="AA29" i="6"/>
  <c r="Z29" i="6"/>
  <c r="AQ26" i="6" l="1"/>
  <c r="AP26" i="6"/>
  <c r="AI26" i="6"/>
  <c r="AH26" i="6"/>
  <c r="AA26" i="6"/>
  <c r="Z26" i="6"/>
  <c r="K26" i="6"/>
  <c r="J26" i="6"/>
  <c r="B26" i="2"/>
  <c r="C26" i="2"/>
  <c r="C35" i="2" l="1"/>
  <c r="B35" i="2"/>
  <c r="AK48" i="11" l="1"/>
  <c r="AJ48" i="11"/>
  <c r="AK47" i="11"/>
  <c r="AJ47" i="11"/>
  <c r="AK46" i="11"/>
  <c r="AJ46" i="11"/>
  <c r="AK45" i="11"/>
  <c r="AJ45" i="11"/>
  <c r="AK44" i="11"/>
  <c r="AJ44" i="11"/>
  <c r="AK43" i="11"/>
  <c r="AJ43" i="11"/>
  <c r="AK42" i="11"/>
  <c r="AJ42" i="11"/>
  <c r="AK41" i="11"/>
  <c r="AJ41" i="11"/>
  <c r="AK40" i="11"/>
  <c r="AJ40" i="11"/>
  <c r="AK39" i="11"/>
  <c r="AJ39" i="11"/>
  <c r="AK38" i="11"/>
  <c r="AJ38" i="11"/>
  <c r="AK37" i="11"/>
  <c r="AJ37" i="11"/>
  <c r="AK36" i="11"/>
  <c r="AJ36" i="11"/>
  <c r="AK35" i="11"/>
  <c r="AJ35" i="11"/>
  <c r="AK34" i="11"/>
  <c r="AJ34" i="11"/>
  <c r="AK33" i="11"/>
  <c r="AJ33" i="11"/>
  <c r="AK32" i="11"/>
  <c r="AJ32" i="11"/>
  <c r="AK31" i="11"/>
  <c r="AJ31" i="11"/>
  <c r="AK30" i="11"/>
  <c r="AJ30" i="11"/>
  <c r="AK29" i="11"/>
  <c r="AJ29" i="11"/>
  <c r="AK28" i="11"/>
  <c r="AJ28" i="11"/>
  <c r="AK27" i="11"/>
  <c r="AJ27" i="11"/>
  <c r="AK26" i="11"/>
  <c r="AJ26" i="11"/>
  <c r="AK25" i="11"/>
  <c r="AJ25" i="11"/>
  <c r="AK24" i="11"/>
  <c r="AJ24" i="11"/>
  <c r="AK23" i="11"/>
  <c r="AJ23" i="11"/>
  <c r="AK22" i="11"/>
  <c r="AJ22" i="11"/>
  <c r="AK21" i="11"/>
  <c r="AJ21" i="11"/>
  <c r="AK20" i="11"/>
  <c r="AJ20" i="11"/>
  <c r="AK19" i="11"/>
  <c r="AJ19" i="11"/>
  <c r="AK18" i="11"/>
  <c r="AJ18" i="11"/>
  <c r="AK17" i="11"/>
  <c r="AJ17" i="11"/>
  <c r="AK16" i="11"/>
  <c r="AJ16" i="11"/>
  <c r="AK15" i="11"/>
  <c r="AJ15" i="11"/>
  <c r="AK14" i="11"/>
  <c r="AJ14" i="11"/>
  <c r="AK13" i="11"/>
  <c r="AJ13" i="11"/>
  <c r="AK12" i="11"/>
  <c r="AJ12" i="11"/>
  <c r="AK11" i="11"/>
  <c r="AJ11" i="11"/>
  <c r="AK10" i="11"/>
  <c r="AJ10" i="11"/>
  <c r="AK9" i="11"/>
  <c r="AJ9" i="11"/>
  <c r="AK8" i="11"/>
  <c r="AJ8" i="11"/>
  <c r="AK7" i="11"/>
  <c r="AJ7" i="11"/>
  <c r="AK6" i="11"/>
  <c r="AJ6" i="11"/>
  <c r="AC48" i="11"/>
  <c r="AB48" i="11"/>
  <c r="AC47" i="11"/>
  <c r="AB47" i="11"/>
  <c r="AC46" i="11"/>
  <c r="AB46" i="11"/>
  <c r="AC45" i="11"/>
  <c r="AB45" i="11"/>
  <c r="AC44" i="11"/>
  <c r="AB44" i="11"/>
  <c r="AC43" i="11"/>
  <c r="AB43" i="11"/>
  <c r="AC42" i="11"/>
  <c r="AB42" i="11"/>
  <c r="AC41" i="11"/>
  <c r="AB41" i="11"/>
  <c r="AC40" i="11"/>
  <c r="AB40" i="11"/>
  <c r="AC39" i="11"/>
  <c r="AB39" i="11"/>
  <c r="AC38" i="11"/>
  <c r="AB38" i="11"/>
  <c r="AC37" i="11"/>
  <c r="AB37" i="11"/>
  <c r="AC36" i="11"/>
  <c r="AB36" i="11"/>
  <c r="AC35" i="11"/>
  <c r="AB35" i="11"/>
  <c r="AC34" i="11"/>
  <c r="AB34" i="11"/>
  <c r="AC33" i="11"/>
  <c r="AB33" i="11"/>
  <c r="AC32" i="11"/>
  <c r="AB32" i="11"/>
  <c r="AC31" i="11"/>
  <c r="AB31" i="11"/>
  <c r="AC30" i="11"/>
  <c r="AB30" i="11"/>
  <c r="AC29" i="11"/>
  <c r="AB29" i="11"/>
  <c r="AC28" i="11"/>
  <c r="AB28" i="11"/>
  <c r="AC27" i="11"/>
  <c r="AB27" i="11"/>
  <c r="AC26" i="11"/>
  <c r="AB26" i="11"/>
  <c r="AC25" i="11"/>
  <c r="AB25" i="11"/>
  <c r="AC24" i="11"/>
  <c r="AB24" i="11"/>
  <c r="AC23" i="11"/>
  <c r="AB23" i="11"/>
  <c r="AC22" i="11"/>
  <c r="AB22" i="11"/>
  <c r="AC21" i="11"/>
  <c r="AB21" i="11"/>
  <c r="AC20" i="11"/>
  <c r="AB20" i="11"/>
  <c r="AC19" i="11"/>
  <c r="AB19" i="11"/>
  <c r="AC18" i="11"/>
  <c r="AB18" i="11"/>
  <c r="AC17" i="11"/>
  <c r="AB17" i="11"/>
  <c r="AC16" i="11"/>
  <c r="AB16" i="11"/>
  <c r="AC15" i="11"/>
  <c r="AB15" i="11"/>
  <c r="AC14" i="11"/>
  <c r="AB14" i="11"/>
  <c r="AC13" i="11"/>
  <c r="AB13" i="11"/>
  <c r="AC12" i="11"/>
  <c r="AB12" i="11"/>
  <c r="AC11" i="11"/>
  <c r="AB11" i="11"/>
  <c r="AC10" i="11"/>
  <c r="AB10" i="11"/>
  <c r="AC9" i="11"/>
  <c r="AB9" i="11"/>
  <c r="AC8" i="11"/>
  <c r="AB8" i="11"/>
  <c r="AC7" i="11"/>
  <c r="AB7" i="11"/>
  <c r="AC6" i="11"/>
  <c r="AB6" i="11"/>
  <c r="U48" i="11"/>
  <c r="T48" i="11"/>
  <c r="U47" i="11"/>
  <c r="T47" i="11"/>
  <c r="U46" i="11"/>
  <c r="T46" i="11"/>
  <c r="U45" i="11"/>
  <c r="T45" i="11"/>
  <c r="U44" i="11"/>
  <c r="T44" i="11"/>
  <c r="U43" i="11"/>
  <c r="T43" i="11"/>
  <c r="U42" i="11"/>
  <c r="T42" i="11"/>
  <c r="U41" i="11"/>
  <c r="T41" i="11"/>
  <c r="U40" i="11"/>
  <c r="T40" i="11"/>
  <c r="U39" i="11"/>
  <c r="T39" i="11"/>
  <c r="U38" i="11"/>
  <c r="T38" i="11"/>
  <c r="U37" i="11"/>
  <c r="T37" i="11"/>
  <c r="U36" i="11"/>
  <c r="T36" i="11"/>
  <c r="U35" i="11"/>
  <c r="T35" i="11"/>
  <c r="U34" i="11"/>
  <c r="T34" i="11"/>
  <c r="U33" i="11"/>
  <c r="T33" i="11"/>
  <c r="U32" i="11"/>
  <c r="T32" i="11"/>
  <c r="U31" i="11"/>
  <c r="T31" i="11"/>
  <c r="U30" i="11"/>
  <c r="T30" i="11"/>
  <c r="U29" i="11"/>
  <c r="T29" i="11"/>
  <c r="U28" i="11"/>
  <c r="T28" i="11"/>
  <c r="U27" i="11"/>
  <c r="T27" i="11"/>
  <c r="U26" i="11"/>
  <c r="T26" i="11"/>
  <c r="U25" i="11"/>
  <c r="T25" i="11"/>
  <c r="U24" i="11"/>
  <c r="T24" i="11"/>
  <c r="U23" i="11"/>
  <c r="T23" i="11"/>
  <c r="U22" i="11"/>
  <c r="T22" i="11"/>
  <c r="U21" i="11"/>
  <c r="T21" i="11"/>
  <c r="U20" i="11"/>
  <c r="T20" i="11"/>
  <c r="U19" i="11"/>
  <c r="T19" i="11"/>
  <c r="U18" i="11"/>
  <c r="T18" i="11"/>
  <c r="U17" i="11"/>
  <c r="T17" i="11"/>
  <c r="U16" i="11"/>
  <c r="T16" i="11"/>
  <c r="U15" i="11"/>
  <c r="T15" i="11"/>
  <c r="U14" i="11"/>
  <c r="T14" i="11"/>
  <c r="U13" i="11"/>
  <c r="T13" i="11"/>
  <c r="U12" i="11"/>
  <c r="T12" i="11"/>
  <c r="U11" i="11"/>
  <c r="T11" i="11"/>
  <c r="U10" i="11"/>
  <c r="T10" i="11"/>
  <c r="U9" i="11"/>
  <c r="T9" i="11"/>
  <c r="U8" i="11"/>
  <c r="T8" i="11"/>
  <c r="U7" i="11"/>
  <c r="T7" i="11"/>
  <c r="U6" i="11"/>
  <c r="T6" i="11"/>
  <c r="M48" i="11"/>
  <c r="L48" i="11"/>
  <c r="M47" i="11"/>
  <c r="L47" i="11"/>
  <c r="M46" i="11"/>
  <c r="L46" i="11"/>
  <c r="M45" i="11"/>
  <c r="L45" i="11"/>
  <c r="M44" i="11"/>
  <c r="L44" i="11"/>
  <c r="M43" i="11"/>
  <c r="L43" i="11"/>
  <c r="M42" i="11"/>
  <c r="L42" i="11"/>
  <c r="M41" i="11"/>
  <c r="L41" i="11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10" i="11"/>
  <c r="L10" i="11"/>
  <c r="M9" i="11"/>
  <c r="L9" i="11"/>
  <c r="M8" i="11"/>
  <c r="L8" i="11"/>
  <c r="M7" i="11"/>
  <c r="L7" i="11"/>
  <c r="M6" i="11"/>
  <c r="L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D18" i="11"/>
  <c r="E18" i="11"/>
  <c r="D19" i="11"/>
  <c r="E19" i="11"/>
  <c r="D20" i="11"/>
  <c r="E20" i="11"/>
  <c r="D21" i="11"/>
  <c r="E21" i="11"/>
  <c r="D22" i="11"/>
  <c r="E22" i="11"/>
  <c r="D23" i="11"/>
  <c r="E23" i="11"/>
  <c r="D24" i="11"/>
  <c r="E24" i="11"/>
  <c r="D25" i="11"/>
  <c r="E25" i="11"/>
  <c r="D26" i="11"/>
  <c r="E26" i="11"/>
  <c r="D27" i="11"/>
  <c r="E27" i="11"/>
  <c r="D28" i="11"/>
  <c r="E28" i="11"/>
  <c r="D29" i="11"/>
  <c r="E29" i="11"/>
  <c r="D30" i="11"/>
  <c r="E30" i="11"/>
  <c r="D31" i="11"/>
  <c r="E31" i="11"/>
  <c r="D32" i="11"/>
  <c r="E32" i="11"/>
  <c r="D33" i="11"/>
  <c r="E33" i="11"/>
  <c r="D34" i="11"/>
  <c r="E34" i="11"/>
  <c r="D35" i="11"/>
  <c r="E35" i="11"/>
  <c r="D36" i="11"/>
  <c r="E36" i="11"/>
  <c r="D37" i="11"/>
  <c r="E37" i="11"/>
  <c r="D38" i="11"/>
  <c r="E38" i="11"/>
  <c r="D39" i="11"/>
  <c r="E39" i="11"/>
  <c r="D40" i="11"/>
  <c r="E40" i="11"/>
  <c r="D41" i="11"/>
  <c r="E41" i="11"/>
  <c r="D42" i="11"/>
  <c r="E42" i="11"/>
  <c r="D43" i="11"/>
  <c r="E43" i="11"/>
  <c r="D44" i="11"/>
  <c r="E44" i="11"/>
  <c r="D45" i="11"/>
  <c r="E45" i="11"/>
  <c r="D46" i="11"/>
  <c r="E46" i="11"/>
  <c r="D47" i="11"/>
  <c r="E47" i="11"/>
  <c r="D48" i="11"/>
  <c r="E48" i="11"/>
  <c r="E6" i="11"/>
  <c r="D6" i="11"/>
  <c r="R99" i="7"/>
  <c r="Q99" i="7"/>
  <c r="E99" i="7"/>
  <c r="D99" i="7"/>
  <c r="R98" i="7"/>
  <c r="Q98" i="7"/>
  <c r="E98" i="7"/>
  <c r="D98" i="7"/>
  <c r="R97" i="7"/>
  <c r="Q97" i="7"/>
  <c r="E97" i="7"/>
  <c r="D97" i="7"/>
  <c r="R96" i="7"/>
  <c r="Q96" i="7"/>
  <c r="E96" i="7"/>
  <c r="D96" i="7"/>
  <c r="R95" i="7"/>
  <c r="Q95" i="7"/>
  <c r="E95" i="7"/>
  <c r="D95" i="7"/>
  <c r="R94" i="7"/>
  <c r="Q94" i="7"/>
  <c r="E94" i="7"/>
  <c r="D94" i="7"/>
  <c r="R93" i="7"/>
  <c r="Q93" i="7"/>
  <c r="E93" i="7"/>
  <c r="D93" i="7"/>
  <c r="R92" i="7"/>
  <c r="Q92" i="7"/>
  <c r="E92" i="7"/>
  <c r="D92" i="7"/>
  <c r="R91" i="7"/>
  <c r="Q91" i="7"/>
  <c r="E91" i="7"/>
  <c r="D91" i="7"/>
  <c r="R90" i="7"/>
  <c r="Q90" i="7"/>
  <c r="E90" i="7"/>
  <c r="D90" i="7"/>
  <c r="R89" i="7"/>
  <c r="Q89" i="7"/>
  <c r="E89" i="7"/>
  <c r="D89" i="7"/>
  <c r="R88" i="7"/>
  <c r="Q88" i="7"/>
  <c r="E88" i="7"/>
  <c r="D88" i="7"/>
  <c r="R87" i="7"/>
  <c r="Q87" i="7"/>
  <c r="E87" i="7"/>
  <c r="D87" i="7"/>
  <c r="R86" i="7"/>
  <c r="Q86" i="7"/>
  <c r="E86" i="7"/>
  <c r="D86" i="7"/>
  <c r="R85" i="7"/>
  <c r="Q85" i="7"/>
  <c r="E85" i="7"/>
  <c r="D85" i="7"/>
  <c r="R84" i="7"/>
  <c r="Q84" i="7"/>
  <c r="E84" i="7"/>
  <c r="D84" i="7"/>
  <c r="R83" i="7"/>
  <c r="Q83" i="7"/>
  <c r="E83" i="7"/>
  <c r="D83" i="7"/>
  <c r="R82" i="7"/>
  <c r="Q82" i="7"/>
  <c r="E82" i="7"/>
  <c r="D82" i="7"/>
  <c r="R81" i="7"/>
  <c r="Q81" i="7"/>
  <c r="E81" i="7"/>
  <c r="D81" i="7"/>
  <c r="R80" i="7"/>
  <c r="Q80" i="7"/>
  <c r="E80" i="7"/>
  <c r="D80" i="7"/>
  <c r="R79" i="7"/>
  <c r="Q79" i="7"/>
  <c r="E79" i="7"/>
  <c r="D79" i="7"/>
  <c r="R78" i="7"/>
  <c r="Q78" i="7"/>
  <c r="E78" i="7"/>
  <c r="D78" i="7"/>
  <c r="R77" i="7"/>
  <c r="Q77" i="7"/>
  <c r="E77" i="7"/>
  <c r="D77" i="7"/>
  <c r="R76" i="7"/>
  <c r="Q76" i="7"/>
  <c r="E76" i="7"/>
  <c r="D76" i="7"/>
  <c r="R75" i="7"/>
  <c r="Q75" i="7"/>
  <c r="E75" i="7"/>
  <c r="D75" i="7"/>
  <c r="R74" i="7"/>
  <c r="Q74" i="7"/>
  <c r="E74" i="7"/>
  <c r="D74" i="7"/>
  <c r="R73" i="7"/>
  <c r="Q73" i="7"/>
  <c r="E73" i="7"/>
  <c r="D73" i="7"/>
  <c r="R72" i="7"/>
  <c r="Q72" i="7"/>
  <c r="E72" i="7"/>
  <c r="D72" i="7"/>
  <c r="R71" i="7"/>
  <c r="Q71" i="7"/>
  <c r="E71" i="7"/>
  <c r="D71" i="7"/>
  <c r="R70" i="7"/>
  <c r="Q70" i="7"/>
  <c r="E70" i="7"/>
  <c r="D70" i="7"/>
  <c r="R69" i="7"/>
  <c r="Q69" i="7"/>
  <c r="E69" i="7"/>
  <c r="D69" i="7"/>
  <c r="R68" i="7"/>
  <c r="Q68" i="7"/>
  <c r="E68" i="7"/>
  <c r="D68" i="7"/>
  <c r="R67" i="7"/>
  <c r="Q67" i="7"/>
  <c r="E67" i="7"/>
  <c r="D67" i="7"/>
  <c r="R66" i="7"/>
  <c r="Q66" i="7"/>
  <c r="E66" i="7"/>
  <c r="D66" i="7"/>
  <c r="R65" i="7"/>
  <c r="Q65" i="7"/>
  <c r="E65" i="7"/>
  <c r="D65" i="7"/>
  <c r="R64" i="7"/>
  <c r="Q64" i="7"/>
  <c r="E64" i="7"/>
  <c r="D64" i="7"/>
  <c r="R63" i="7"/>
  <c r="Q63" i="7"/>
  <c r="E63" i="7"/>
  <c r="D63" i="7"/>
  <c r="R62" i="7"/>
  <c r="Q62" i="7"/>
  <c r="E62" i="7"/>
  <c r="D62" i="7"/>
  <c r="R61" i="7"/>
  <c r="Q61" i="7"/>
  <c r="E61" i="7"/>
  <c r="D61" i="7"/>
  <c r="R60" i="7"/>
  <c r="Q60" i="7"/>
  <c r="E60" i="7"/>
  <c r="D60" i="7"/>
  <c r="R59" i="7"/>
  <c r="Q59" i="7"/>
  <c r="E59" i="7"/>
  <c r="D59" i="7"/>
  <c r="R58" i="7"/>
  <c r="Q58" i="7"/>
  <c r="E58" i="7"/>
  <c r="D58" i="7"/>
  <c r="R57" i="7"/>
  <c r="Q57" i="7"/>
  <c r="E57" i="7"/>
  <c r="D57" i="7"/>
  <c r="Q104" i="9"/>
  <c r="P104" i="9"/>
  <c r="E104" i="9"/>
  <c r="D104" i="9"/>
  <c r="C104" i="9"/>
  <c r="B104" i="9"/>
  <c r="Q103" i="9"/>
  <c r="P103" i="9"/>
  <c r="E103" i="9"/>
  <c r="D103" i="9"/>
  <c r="C103" i="9"/>
  <c r="B103" i="9"/>
  <c r="Q102" i="9"/>
  <c r="P102" i="9"/>
  <c r="E102" i="9"/>
  <c r="D102" i="9"/>
  <c r="C102" i="9"/>
  <c r="B102" i="9"/>
  <c r="Q101" i="9"/>
  <c r="P101" i="9"/>
  <c r="E101" i="9"/>
  <c r="D101" i="9"/>
  <c r="C101" i="9"/>
  <c r="B101" i="9"/>
  <c r="Q100" i="9"/>
  <c r="P100" i="9"/>
  <c r="E100" i="9"/>
  <c r="D100" i="9"/>
  <c r="C100" i="9"/>
  <c r="B100" i="9"/>
  <c r="Q99" i="9"/>
  <c r="P99" i="9"/>
  <c r="E99" i="9"/>
  <c r="D99" i="9"/>
  <c r="C99" i="9"/>
  <c r="B99" i="9"/>
  <c r="Q98" i="9"/>
  <c r="P98" i="9"/>
  <c r="E98" i="9"/>
  <c r="D98" i="9"/>
  <c r="C98" i="9"/>
  <c r="B98" i="9"/>
  <c r="Q97" i="9"/>
  <c r="P97" i="9"/>
  <c r="E97" i="9"/>
  <c r="D97" i="9"/>
  <c r="C97" i="9"/>
  <c r="B97" i="9"/>
  <c r="Q96" i="9"/>
  <c r="P96" i="9"/>
  <c r="E96" i="9"/>
  <c r="D96" i="9"/>
  <c r="C96" i="9"/>
  <c r="B96" i="9"/>
  <c r="Q95" i="9"/>
  <c r="P95" i="9"/>
  <c r="E95" i="9"/>
  <c r="D95" i="9"/>
  <c r="C95" i="9"/>
  <c r="B95" i="9"/>
  <c r="Q94" i="9"/>
  <c r="P94" i="9"/>
  <c r="E94" i="9"/>
  <c r="D94" i="9"/>
  <c r="C94" i="9"/>
  <c r="B94" i="9"/>
  <c r="Q93" i="9"/>
  <c r="P93" i="9"/>
  <c r="E93" i="9"/>
  <c r="D93" i="9"/>
  <c r="C93" i="9"/>
  <c r="B93" i="9"/>
  <c r="Q92" i="9"/>
  <c r="P92" i="9"/>
  <c r="E92" i="9"/>
  <c r="D92" i="9"/>
  <c r="C92" i="9"/>
  <c r="B92" i="9"/>
  <c r="Q91" i="9"/>
  <c r="P91" i="9"/>
  <c r="E91" i="9"/>
  <c r="D91" i="9"/>
  <c r="C91" i="9"/>
  <c r="B91" i="9"/>
  <c r="Q90" i="9"/>
  <c r="P90" i="9"/>
  <c r="E90" i="9"/>
  <c r="D90" i="9"/>
  <c r="C90" i="9"/>
  <c r="B90" i="9"/>
  <c r="Q89" i="9"/>
  <c r="P89" i="9"/>
  <c r="E89" i="9"/>
  <c r="D89" i="9"/>
  <c r="C89" i="9"/>
  <c r="B89" i="9"/>
  <c r="Q88" i="9"/>
  <c r="P88" i="9"/>
  <c r="E88" i="9"/>
  <c r="D88" i="9"/>
  <c r="C88" i="9"/>
  <c r="B88" i="9"/>
  <c r="Q87" i="9"/>
  <c r="P87" i="9"/>
  <c r="E87" i="9"/>
  <c r="D87" i="9"/>
  <c r="C87" i="9"/>
  <c r="B87" i="9"/>
  <c r="Q86" i="9"/>
  <c r="P86" i="9"/>
  <c r="E86" i="9"/>
  <c r="D86" i="9"/>
  <c r="C86" i="9"/>
  <c r="B86" i="9"/>
  <c r="Q85" i="9"/>
  <c r="P85" i="9"/>
  <c r="E85" i="9"/>
  <c r="D85" i="9"/>
  <c r="C85" i="9"/>
  <c r="B85" i="9"/>
  <c r="Q84" i="9"/>
  <c r="P84" i="9"/>
  <c r="E84" i="9"/>
  <c r="D84" i="9"/>
  <c r="C84" i="9"/>
  <c r="B84" i="9"/>
  <c r="Q83" i="9"/>
  <c r="P83" i="9"/>
  <c r="E83" i="9"/>
  <c r="D83" i="9"/>
  <c r="C83" i="9"/>
  <c r="B83" i="9"/>
  <c r="Q82" i="9"/>
  <c r="P82" i="9"/>
  <c r="E82" i="9"/>
  <c r="D82" i="9"/>
  <c r="C82" i="9"/>
  <c r="B82" i="9"/>
  <c r="Q81" i="9"/>
  <c r="P81" i="9"/>
  <c r="E81" i="9"/>
  <c r="D81" i="9"/>
  <c r="C81" i="9"/>
  <c r="B81" i="9"/>
  <c r="Q80" i="9"/>
  <c r="P80" i="9"/>
  <c r="E80" i="9"/>
  <c r="D80" i="9"/>
  <c r="C80" i="9"/>
  <c r="B80" i="9"/>
  <c r="Q79" i="9"/>
  <c r="P79" i="9"/>
  <c r="E79" i="9"/>
  <c r="D79" i="9"/>
  <c r="C79" i="9"/>
  <c r="B79" i="9"/>
  <c r="Q78" i="9"/>
  <c r="P78" i="9"/>
  <c r="E78" i="9"/>
  <c r="D78" i="9"/>
  <c r="C78" i="9"/>
  <c r="B78" i="9"/>
  <c r="Q77" i="9"/>
  <c r="P77" i="9"/>
  <c r="E77" i="9"/>
  <c r="D77" i="9"/>
  <c r="C77" i="9"/>
  <c r="B77" i="9"/>
  <c r="Q76" i="9"/>
  <c r="P76" i="9"/>
  <c r="E76" i="9"/>
  <c r="D76" i="9"/>
  <c r="C76" i="9"/>
  <c r="B76" i="9"/>
  <c r="Q75" i="9"/>
  <c r="P75" i="9"/>
  <c r="E75" i="9"/>
  <c r="D75" i="9"/>
  <c r="C75" i="9"/>
  <c r="B75" i="9"/>
  <c r="Q74" i="9"/>
  <c r="P74" i="9"/>
  <c r="E74" i="9"/>
  <c r="D74" i="9"/>
  <c r="C74" i="9"/>
  <c r="B74" i="9"/>
  <c r="Q73" i="9"/>
  <c r="P73" i="9"/>
  <c r="E73" i="9"/>
  <c r="D73" i="9"/>
  <c r="C73" i="9"/>
  <c r="B73" i="9"/>
  <c r="Q72" i="9"/>
  <c r="P72" i="9"/>
  <c r="E72" i="9"/>
  <c r="D72" i="9"/>
  <c r="C72" i="9"/>
  <c r="B72" i="9"/>
  <c r="Q71" i="9"/>
  <c r="P71" i="9"/>
  <c r="E71" i="9"/>
  <c r="D71" i="9"/>
  <c r="C71" i="9"/>
  <c r="B71" i="9"/>
  <c r="Q70" i="9"/>
  <c r="P70" i="9"/>
  <c r="E70" i="9"/>
  <c r="D70" i="9"/>
  <c r="C70" i="9"/>
  <c r="B70" i="9"/>
  <c r="Q69" i="9"/>
  <c r="P69" i="9"/>
  <c r="E69" i="9"/>
  <c r="D69" i="9"/>
  <c r="C69" i="9"/>
  <c r="B69" i="9"/>
  <c r="Q68" i="9"/>
  <c r="P68" i="9"/>
  <c r="E68" i="9"/>
  <c r="D68" i="9"/>
  <c r="C68" i="9"/>
  <c r="B68" i="9"/>
  <c r="Q67" i="9"/>
  <c r="P67" i="9"/>
  <c r="E67" i="9"/>
  <c r="D67" i="9"/>
  <c r="C67" i="9"/>
  <c r="B67" i="9"/>
  <c r="Q66" i="9"/>
  <c r="P66" i="9"/>
  <c r="E66" i="9"/>
  <c r="D66" i="9"/>
  <c r="C66" i="9"/>
  <c r="B66" i="9"/>
  <c r="Q65" i="9"/>
  <c r="P65" i="9"/>
  <c r="E65" i="9"/>
  <c r="D65" i="9"/>
  <c r="C65" i="9"/>
  <c r="B65" i="9"/>
  <c r="Q64" i="9"/>
  <c r="P64" i="9"/>
  <c r="E64" i="9"/>
  <c r="D64" i="9"/>
  <c r="C64" i="9"/>
  <c r="B64" i="9"/>
  <c r="Q63" i="9"/>
  <c r="P63" i="9"/>
  <c r="E63" i="9"/>
  <c r="D63" i="9"/>
  <c r="C63" i="9"/>
  <c r="B63" i="9"/>
  <c r="Q62" i="9"/>
  <c r="P62" i="9"/>
  <c r="E62" i="9"/>
  <c r="D62" i="9"/>
  <c r="C62" i="9"/>
  <c r="B62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44" i="10"/>
  <c r="E44" i="10"/>
  <c r="D45" i="10"/>
  <c r="E45" i="10"/>
  <c r="D46" i="10"/>
  <c r="E46" i="10"/>
  <c r="D47" i="10"/>
  <c r="E47" i="10"/>
  <c r="E5" i="10"/>
  <c r="D5" i="10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E44" i="9"/>
  <c r="D45" i="9"/>
  <c r="E45" i="9"/>
  <c r="D46" i="9"/>
  <c r="E46" i="9"/>
  <c r="D47" i="9"/>
  <c r="E47" i="9"/>
  <c r="D48" i="9"/>
  <c r="E48" i="9"/>
  <c r="E6" i="9"/>
  <c r="D6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F17" i="8"/>
  <c r="BA53" i="8"/>
  <c r="AZ53" i="8"/>
  <c r="BA52" i="8"/>
  <c r="AZ52" i="8"/>
  <c r="BA51" i="8"/>
  <c r="AZ51" i="8"/>
  <c r="BA50" i="8"/>
  <c r="AZ50" i="8"/>
  <c r="BA49" i="8"/>
  <c r="AZ49" i="8"/>
  <c r="BA48" i="8"/>
  <c r="AZ48" i="8"/>
  <c r="BA47" i="8"/>
  <c r="AZ47" i="8"/>
  <c r="BA46" i="8"/>
  <c r="AZ46" i="8"/>
  <c r="BA45" i="8"/>
  <c r="AZ45" i="8"/>
  <c r="BA44" i="8"/>
  <c r="AZ44" i="8"/>
  <c r="BA43" i="8"/>
  <c r="AZ43" i="8"/>
  <c r="BA42" i="8"/>
  <c r="AZ42" i="8"/>
  <c r="BA41" i="8"/>
  <c r="AZ41" i="8"/>
  <c r="BA40" i="8"/>
  <c r="AZ40" i="8"/>
  <c r="BA39" i="8"/>
  <c r="AZ39" i="8"/>
  <c r="BA38" i="8"/>
  <c r="AZ38" i="8"/>
  <c r="BA37" i="8"/>
  <c r="AZ37" i="8"/>
  <c r="BA36" i="8"/>
  <c r="AZ36" i="8"/>
  <c r="BA35" i="8"/>
  <c r="AZ35" i="8"/>
  <c r="BA34" i="8"/>
  <c r="AZ34" i="8"/>
  <c r="BA33" i="8"/>
  <c r="AZ33" i="8"/>
  <c r="BA32" i="8"/>
  <c r="AZ32" i="8"/>
  <c r="BA31" i="8"/>
  <c r="AZ31" i="8"/>
  <c r="BA30" i="8"/>
  <c r="AZ30" i="8"/>
  <c r="BA29" i="8"/>
  <c r="AZ29" i="8"/>
  <c r="BA28" i="8"/>
  <c r="AZ28" i="8"/>
  <c r="BA27" i="8"/>
  <c r="AZ27" i="8"/>
  <c r="BA26" i="8"/>
  <c r="AZ26" i="8"/>
  <c r="BA25" i="8"/>
  <c r="AZ25" i="8"/>
  <c r="BA24" i="8"/>
  <c r="AZ24" i="8"/>
  <c r="BA23" i="8"/>
  <c r="AZ23" i="8"/>
  <c r="BA22" i="8"/>
  <c r="AZ22" i="8"/>
  <c r="BA21" i="8"/>
  <c r="AZ21" i="8"/>
  <c r="BA20" i="8"/>
  <c r="AZ20" i="8"/>
  <c r="BA19" i="8"/>
  <c r="AZ19" i="8"/>
  <c r="BA18" i="8"/>
  <c r="AZ18" i="8"/>
  <c r="BA17" i="8"/>
  <c r="AZ17" i="8"/>
  <c r="BA16" i="8"/>
  <c r="AZ16" i="8"/>
  <c r="BA15" i="8"/>
  <c r="AZ15" i="8"/>
  <c r="BA14" i="8"/>
  <c r="AZ14" i="8"/>
  <c r="BA13" i="8"/>
  <c r="AZ13" i="8"/>
  <c r="BA12" i="8"/>
  <c r="AZ12" i="8"/>
  <c r="BA11" i="8"/>
  <c r="AZ11" i="8"/>
  <c r="BA10" i="8"/>
  <c r="AZ10" i="8"/>
  <c r="BA9" i="8"/>
  <c r="AZ9" i="8"/>
  <c r="BA8" i="8"/>
  <c r="AZ8" i="8"/>
  <c r="BA7" i="8"/>
  <c r="AZ7" i="8"/>
  <c r="BA6" i="8"/>
  <c r="AZ6" i="8"/>
  <c r="AQ53" i="8"/>
  <c r="AP53" i="8"/>
  <c r="AQ52" i="8"/>
  <c r="AP52" i="8"/>
  <c r="AQ51" i="8"/>
  <c r="AP51" i="8"/>
  <c r="AQ50" i="8"/>
  <c r="AP50" i="8"/>
  <c r="AQ49" i="8"/>
  <c r="AP49" i="8"/>
  <c r="AQ48" i="8"/>
  <c r="AP48" i="8"/>
  <c r="AQ47" i="8"/>
  <c r="AP47" i="8"/>
  <c r="AQ46" i="8"/>
  <c r="AP46" i="8"/>
  <c r="AQ45" i="8"/>
  <c r="AP45" i="8"/>
  <c r="AQ44" i="8"/>
  <c r="AP44" i="8"/>
  <c r="AQ43" i="8"/>
  <c r="AP43" i="8"/>
  <c r="AQ42" i="8"/>
  <c r="AP42" i="8"/>
  <c r="AQ41" i="8"/>
  <c r="AP41" i="8"/>
  <c r="AQ40" i="8"/>
  <c r="AP40" i="8"/>
  <c r="AQ39" i="8"/>
  <c r="AP39" i="8"/>
  <c r="AQ38" i="8"/>
  <c r="AP38" i="8"/>
  <c r="AQ37" i="8"/>
  <c r="AP37" i="8"/>
  <c r="AQ36" i="8"/>
  <c r="AP36" i="8"/>
  <c r="AQ35" i="8"/>
  <c r="AP35" i="8"/>
  <c r="AQ34" i="8"/>
  <c r="AP34" i="8"/>
  <c r="AQ33" i="8"/>
  <c r="AP33" i="8"/>
  <c r="AQ32" i="8"/>
  <c r="AP32" i="8"/>
  <c r="AQ31" i="8"/>
  <c r="AP31" i="8"/>
  <c r="AQ30" i="8"/>
  <c r="AP30" i="8"/>
  <c r="AQ29" i="8"/>
  <c r="AP29" i="8"/>
  <c r="AQ28" i="8"/>
  <c r="AP28" i="8"/>
  <c r="AQ27" i="8"/>
  <c r="AP27" i="8"/>
  <c r="AQ26" i="8"/>
  <c r="AP26" i="8"/>
  <c r="AQ25" i="8"/>
  <c r="AP25" i="8"/>
  <c r="AQ24" i="8"/>
  <c r="AP24" i="8"/>
  <c r="AQ23" i="8"/>
  <c r="AP23" i="8"/>
  <c r="AQ22" i="8"/>
  <c r="AP22" i="8"/>
  <c r="AQ21" i="8"/>
  <c r="AP21" i="8"/>
  <c r="AQ20" i="8"/>
  <c r="AP20" i="8"/>
  <c r="AQ19" i="8"/>
  <c r="AP19" i="8"/>
  <c r="AQ18" i="8"/>
  <c r="AP18" i="8"/>
  <c r="AQ17" i="8"/>
  <c r="AP17" i="8"/>
  <c r="AQ16" i="8"/>
  <c r="AP16" i="8"/>
  <c r="AQ15" i="8"/>
  <c r="AP15" i="8"/>
  <c r="AQ14" i="8"/>
  <c r="AP14" i="8"/>
  <c r="AQ13" i="8"/>
  <c r="AP13" i="8"/>
  <c r="AQ12" i="8"/>
  <c r="AP12" i="8"/>
  <c r="AQ11" i="8"/>
  <c r="AP11" i="8"/>
  <c r="AQ10" i="8"/>
  <c r="AP10" i="8"/>
  <c r="AQ9" i="8"/>
  <c r="AP9" i="8"/>
  <c r="AQ8" i="8"/>
  <c r="AP8" i="8"/>
  <c r="AQ7" i="8"/>
  <c r="AP7" i="8"/>
  <c r="AQ6" i="8"/>
  <c r="AP6" i="8"/>
  <c r="AG53" i="8"/>
  <c r="AF53" i="8"/>
  <c r="AG52" i="8"/>
  <c r="AF52" i="8"/>
  <c r="AG51" i="8"/>
  <c r="AF51" i="8"/>
  <c r="AG50" i="8"/>
  <c r="AF50" i="8"/>
  <c r="AG49" i="8"/>
  <c r="AF49" i="8"/>
  <c r="AG48" i="8"/>
  <c r="AF48" i="8"/>
  <c r="AG47" i="8"/>
  <c r="AF47" i="8"/>
  <c r="AG46" i="8"/>
  <c r="AF46" i="8"/>
  <c r="AG45" i="8"/>
  <c r="AF45" i="8"/>
  <c r="AG44" i="8"/>
  <c r="AF44" i="8"/>
  <c r="AG43" i="8"/>
  <c r="AF43" i="8"/>
  <c r="AG42" i="8"/>
  <c r="AF42" i="8"/>
  <c r="AG41" i="8"/>
  <c r="AF41" i="8"/>
  <c r="AG40" i="8"/>
  <c r="AF40" i="8"/>
  <c r="AG39" i="8"/>
  <c r="AF39" i="8"/>
  <c r="AG38" i="8"/>
  <c r="AF38" i="8"/>
  <c r="AG37" i="8"/>
  <c r="AF37" i="8"/>
  <c r="AG36" i="8"/>
  <c r="AF36" i="8"/>
  <c r="AG35" i="8"/>
  <c r="AF35" i="8"/>
  <c r="AG34" i="8"/>
  <c r="AF34" i="8"/>
  <c r="AG33" i="8"/>
  <c r="AF33" i="8"/>
  <c r="AG32" i="8"/>
  <c r="AF32" i="8"/>
  <c r="AG31" i="8"/>
  <c r="AF31" i="8"/>
  <c r="AG30" i="8"/>
  <c r="AF30" i="8"/>
  <c r="AG29" i="8"/>
  <c r="AF29" i="8"/>
  <c r="AG28" i="8"/>
  <c r="AF28" i="8"/>
  <c r="AG27" i="8"/>
  <c r="AF27" i="8"/>
  <c r="AG26" i="8"/>
  <c r="AF26" i="8"/>
  <c r="AG25" i="8"/>
  <c r="AF25" i="8"/>
  <c r="AG24" i="8"/>
  <c r="AF24" i="8"/>
  <c r="AG23" i="8"/>
  <c r="AF23" i="8"/>
  <c r="AG22" i="8"/>
  <c r="AF22" i="8"/>
  <c r="AG21" i="8"/>
  <c r="AF21" i="8"/>
  <c r="AG20" i="8"/>
  <c r="AF20" i="8"/>
  <c r="AG19" i="8"/>
  <c r="AF19" i="8"/>
  <c r="AG18" i="8"/>
  <c r="AF18" i="8"/>
  <c r="AG17" i="8"/>
  <c r="AF17" i="8"/>
  <c r="AG16" i="8"/>
  <c r="AF16" i="8"/>
  <c r="AG15" i="8"/>
  <c r="AF15" i="8"/>
  <c r="AG14" i="8"/>
  <c r="AF14" i="8"/>
  <c r="AG13" i="8"/>
  <c r="AF13" i="8"/>
  <c r="AG12" i="8"/>
  <c r="AF12" i="8"/>
  <c r="AG11" i="8"/>
  <c r="AF11" i="8"/>
  <c r="AG10" i="8"/>
  <c r="AF10" i="8"/>
  <c r="AG9" i="8"/>
  <c r="AF9" i="8"/>
  <c r="AG8" i="8"/>
  <c r="AF8" i="8"/>
  <c r="AG7" i="8"/>
  <c r="AF7" i="8"/>
  <c r="AG6" i="8"/>
  <c r="AF6" i="8"/>
  <c r="W6" i="8"/>
  <c r="W53" i="8"/>
  <c r="V53" i="8"/>
  <c r="W52" i="8"/>
  <c r="V52" i="8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W11" i="8"/>
  <c r="V11" i="8"/>
  <c r="W10" i="8"/>
  <c r="V10" i="8"/>
  <c r="W9" i="8"/>
  <c r="V9" i="8"/>
  <c r="W8" i="8"/>
  <c r="V8" i="8"/>
  <c r="W7" i="8"/>
  <c r="V7" i="8"/>
  <c r="V6" i="8"/>
  <c r="L7" i="8"/>
  <c r="M7" i="8"/>
  <c r="L8" i="8"/>
  <c r="M8" i="8"/>
  <c r="L9" i="8"/>
  <c r="M9" i="8"/>
  <c r="L10" i="8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L18" i="8"/>
  <c r="M18" i="8"/>
  <c r="L19" i="8"/>
  <c r="M19" i="8"/>
  <c r="L20" i="8"/>
  <c r="M20" i="8"/>
  <c r="L21" i="8"/>
  <c r="M21" i="8"/>
  <c r="L22" i="8"/>
  <c r="M22" i="8"/>
  <c r="L23" i="8"/>
  <c r="M23" i="8"/>
  <c r="L24" i="8"/>
  <c r="M24" i="8"/>
  <c r="L25" i="8"/>
  <c r="M25" i="8"/>
  <c r="L26" i="8"/>
  <c r="M26" i="8"/>
  <c r="L27" i="8"/>
  <c r="M27" i="8"/>
  <c r="L28" i="8"/>
  <c r="M28" i="8"/>
  <c r="L29" i="8"/>
  <c r="M29" i="8"/>
  <c r="L30" i="8"/>
  <c r="M30" i="8"/>
  <c r="L31" i="8"/>
  <c r="M31" i="8"/>
  <c r="L32" i="8"/>
  <c r="M32" i="8"/>
  <c r="L33" i="8"/>
  <c r="M33" i="8"/>
  <c r="L34" i="8"/>
  <c r="M34" i="8"/>
  <c r="L35" i="8"/>
  <c r="M35" i="8"/>
  <c r="L36" i="8"/>
  <c r="M36" i="8"/>
  <c r="L37" i="8"/>
  <c r="M37" i="8"/>
  <c r="L38" i="8"/>
  <c r="M38" i="8"/>
  <c r="L39" i="8"/>
  <c r="M39" i="8"/>
  <c r="L40" i="8"/>
  <c r="M40" i="8"/>
  <c r="L41" i="8"/>
  <c r="M41" i="8"/>
  <c r="L42" i="8"/>
  <c r="M42" i="8"/>
  <c r="L43" i="8"/>
  <c r="M43" i="8"/>
  <c r="L44" i="8"/>
  <c r="M44" i="8"/>
  <c r="L45" i="8"/>
  <c r="M45" i="8"/>
  <c r="L46" i="8"/>
  <c r="M46" i="8"/>
  <c r="L47" i="8"/>
  <c r="M47" i="8"/>
  <c r="L48" i="8"/>
  <c r="M48" i="8"/>
  <c r="L49" i="8"/>
  <c r="M49" i="8"/>
  <c r="L50" i="8"/>
  <c r="M50" i="8"/>
  <c r="L51" i="8"/>
  <c r="M51" i="8"/>
  <c r="L52" i="8"/>
  <c r="M52" i="8"/>
  <c r="L53" i="8"/>
  <c r="M53" i="8"/>
  <c r="M6" i="8"/>
  <c r="L6" i="8"/>
  <c r="I48" i="8"/>
  <c r="H48" i="8"/>
  <c r="G48" i="8"/>
  <c r="F48" i="8"/>
  <c r="E48" i="8"/>
  <c r="D48" i="8"/>
  <c r="C48" i="8"/>
  <c r="B48" i="8"/>
  <c r="AO47" i="8"/>
  <c r="AN47" i="8"/>
  <c r="AE47" i="8"/>
  <c r="AD47" i="8"/>
  <c r="U47" i="8"/>
  <c r="T47" i="8"/>
  <c r="K47" i="8"/>
  <c r="J47" i="8"/>
  <c r="I47" i="8"/>
  <c r="H47" i="8"/>
  <c r="G47" i="8"/>
  <c r="F47" i="8"/>
  <c r="E47" i="8"/>
  <c r="D47" i="8"/>
  <c r="AO46" i="8"/>
  <c r="AN46" i="8"/>
  <c r="AE46" i="8"/>
  <c r="AD46" i="8"/>
  <c r="U46" i="8"/>
  <c r="T46" i="8"/>
  <c r="K46" i="8"/>
  <c r="J46" i="8"/>
  <c r="I46" i="8"/>
  <c r="H46" i="8"/>
  <c r="G46" i="8"/>
  <c r="F46" i="8"/>
  <c r="E46" i="8"/>
  <c r="D46" i="8"/>
  <c r="AO45" i="8"/>
  <c r="AN45" i="8"/>
  <c r="AE45" i="8"/>
  <c r="AD45" i="8"/>
  <c r="U45" i="8"/>
  <c r="T45" i="8"/>
  <c r="K45" i="8"/>
  <c r="J45" i="8"/>
  <c r="I45" i="8"/>
  <c r="H45" i="8"/>
  <c r="G45" i="8"/>
  <c r="F45" i="8"/>
  <c r="E45" i="8"/>
  <c r="D45" i="8"/>
  <c r="AO44" i="8"/>
  <c r="AN44" i="8"/>
  <c r="AE44" i="8"/>
  <c r="AD44" i="8"/>
  <c r="U44" i="8"/>
  <c r="T44" i="8"/>
  <c r="K44" i="8"/>
  <c r="J44" i="8"/>
  <c r="I44" i="8"/>
  <c r="H44" i="8"/>
  <c r="G44" i="8"/>
  <c r="F44" i="8"/>
  <c r="E44" i="8"/>
  <c r="D44" i="8"/>
  <c r="AO43" i="8"/>
  <c r="AN43" i="8"/>
  <c r="AE43" i="8"/>
  <c r="AD43" i="8"/>
  <c r="U43" i="8"/>
  <c r="T43" i="8"/>
  <c r="K43" i="8"/>
  <c r="J43" i="8"/>
  <c r="I43" i="8"/>
  <c r="H43" i="8"/>
  <c r="G43" i="8"/>
  <c r="F43" i="8"/>
  <c r="E43" i="8"/>
  <c r="D43" i="8"/>
  <c r="I42" i="8"/>
  <c r="H42" i="8"/>
  <c r="G42" i="8"/>
  <c r="F42" i="8"/>
  <c r="E42" i="8"/>
  <c r="D42" i="8"/>
  <c r="C42" i="8"/>
  <c r="B42" i="8"/>
  <c r="I41" i="8"/>
  <c r="H41" i="8"/>
  <c r="G41" i="8"/>
  <c r="F41" i="8"/>
  <c r="E41" i="8"/>
  <c r="D41" i="8"/>
  <c r="C41" i="8"/>
  <c r="B41" i="8"/>
  <c r="I40" i="8"/>
  <c r="H40" i="8"/>
  <c r="G40" i="8"/>
  <c r="F40" i="8"/>
  <c r="E40" i="8"/>
  <c r="D40" i="8"/>
  <c r="C40" i="8"/>
  <c r="B40" i="8"/>
  <c r="I39" i="8"/>
  <c r="H39" i="8"/>
  <c r="G39" i="8"/>
  <c r="F39" i="8"/>
  <c r="E39" i="8"/>
  <c r="D39" i="8"/>
  <c r="C39" i="8"/>
  <c r="B39" i="8"/>
  <c r="I38" i="8"/>
  <c r="H38" i="8"/>
  <c r="G38" i="8"/>
  <c r="F38" i="8"/>
  <c r="E38" i="8"/>
  <c r="D38" i="8"/>
  <c r="C38" i="8"/>
  <c r="B38" i="8"/>
  <c r="I37" i="8"/>
  <c r="H37" i="8"/>
  <c r="G37" i="8"/>
  <c r="F37" i="8"/>
  <c r="E37" i="8"/>
  <c r="D37" i="8"/>
  <c r="C37" i="8"/>
  <c r="B37" i="8"/>
  <c r="I36" i="8"/>
  <c r="H36" i="8"/>
  <c r="G36" i="8"/>
  <c r="F36" i="8"/>
  <c r="E36" i="8"/>
  <c r="D36" i="8"/>
  <c r="C36" i="8"/>
  <c r="B36" i="8"/>
  <c r="I35" i="8"/>
  <c r="H35" i="8"/>
  <c r="G35" i="8"/>
  <c r="F35" i="8"/>
  <c r="E35" i="8"/>
  <c r="D35" i="8"/>
  <c r="C35" i="8"/>
  <c r="B35" i="8"/>
  <c r="I34" i="8"/>
  <c r="H34" i="8"/>
  <c r="G34" i="8"/>
  <c r="F34" i="8"/>
  <c r="E34" i="8"/>
  <c r="D34" i="8"/>
  <c r="C34" i="8"/>
  <c r="B34" i="8"/>
  <c r="I33" i="8"/>
  <c r="H33" i="8"/>
  <c r="G33" i="8"/>
  <c r="F33" i="8"/>
  <c r="E33" i="8"/>
  <c r="D33" i="8"/>
  <c r="C33" i="8"/>
  <c r="B33" i="8"/>
  <c r="I32" i="8"/>
  <c r="H32" i="8"/>
  <c r="G32" i="8"/>
  <c r="F32" i="8"/>
  <c r="E32" i="8"/>
  <c r="D32" i="8"/>
  <c r="C32" i="8"/>
  <c r="B32" i="8"/>
  <c r="I31" i="8"/>
  <c r="H31" i="8"/>
  <c r="G31" i="8"/>
  <c r="F31" i="8"/>
  <c r="E31" i="8"/>
  <c r="D31" i="8"/>
  <c r="C31" i="8"/>
  <c r="B31" i="8"/>
  <c r="I30" i="8"/>
  <c r="H30" i="8"/>
  <c r="G30" i="8"/>
  <c r="F30" i="8"/>
  <c r="E30" i="8"/>
  <c r="D30" i="8"/>
  <c r="C30" i="8"/>
  <c r="B30" i="8"/>
  <c r="I29" i="8"/>
  <c r="H29" i="8"/>
  <c r="G29" i="8"/>
  <c r="F29" i="8"/>
  <c r="E29" i="8"/>
  <c r="D29" i="8"/>
  <c r="C29" i="8"/>
  <c r="B29" i="8"/>
  <c r="I28" i="8"/>
  <c r="H28" i="8"/>
  <c r="G28" i="8"/>
  <c r="F28" i="8"/>
  <c r="E28" i="8"/>
  <c r="D28" i="8"/>
  <c r="C28" i="8"/>
  <c r="B28" i="8"/>
  <c r="I27" i="8"/>
  <c r="H27" i="8"/>
  <c r="G27" i="8"/>
  <c r="F27" i="8"/>
  <c r="E27" i="8"/>
  <c r="D27" i="8"/>
  <c r="C27" i="8"/>
  <c r="B27" i="8"/>
  <c r="I26" i="8"/>
  <c r="H26" i="8"/>
  <c r="G26" i="8"/>
  <c r="F26" i="8"/>
  <c r="E26" i="8"/>
  <c r="D26" i="8"/>
  <c r="C26" i="8"/>
  <c r="B26" i="8"/>
  <c r="I25" i="8"/>
  <c r="H25" i="8"/>
  <c r="G25" i="8"/>
  <c r="F25" i="8"/>
  <c r="E25" i="8"/>
  <c r="D25" i="8"/>
  <c r="C25" i="8"/>
  <c r="B25" i="8"/>
  <c r="I24" i="8"/>
  <c r="H24" i="8"/>
  <c r="G24" i="8"/>
  <c r="F24" i="8"/>
  <c r="E24" i="8"/>
  <c r="D24" i="8"/>
  <c r="C24" i="8"/>
  <c r="B24" i="8"/>
  <c r="I23" i="8"/>
  <c r="H23" i="8"/>
  <c r="G23" i="8"/>
  <c r="F23" i="8"/>
  <c r="E23" i="8"/>
  <c r="D23" i="8"/>
  <c r="C23" i="8"/>
  <c r="B23" i="8"/>
  <c r="I22" i="8"/>
  <c r="H22" i="8"/>
  <c r="G22" i="8"/>
  <c r="F22" i="8"/>
  <c r="E22" i="8"/>
  <c r="D22" i="8"/>
  <c r="C22" i="8"/>
  <c r="B22" i="8"/>
  <c r="I21" i="8"/>
  <c r="H21" i="8"/>
  <c r="G21" i="8"/>
  <c r="F21" i="8"/>
  <c r="E21" i="8"/>
  <c r="D21" i="8"/>
  <c r="C21" i="8"/>
  <c r="B21" i="8"/>
  <c r="I20" i="8"/>
  <c r="H20" i="8"/>
  <c r="G20" i="8"/>
  <c r="F20" i="8"/>
  <c r="E20" i="8"/>
  <c r="D20" i="8"/>
  <c r="C20" i="8"/>
  <c r="B20" i="8"/>
  <c r="I19" i="8"/>
  <c r="H19" i="8"/>
  <c r="G19" i="8"/>
  <c r="F19" i="8"/>
  <c r="E19" i="8"/>
  <c r="D19" i="8"/>
  <c r="C19" i="8"/>
  <c r="B19" i="8"/>
  <c r="I18" i="8"/>
  <c r="H18" i="8"/>
  <c r="G18" i="8"/>
  <c r="F18" i="8"/>
  <c r="E18" i="8"/>
  <c r="D18" i="8"/>
  <c r="C18" i="8"/>
  <c r="B18" i="8"/>
  <c r="I17" i="8"/>
  <c r="H17" i="8"/>
  <c r="G17" i="8"/>
  <c r="E17" i="8"/>
  <c r="D17" i="8"/>
  <c r="C17" i="8"/>
  <c r="B17" i="8"/>
  <c r="I16" i="8"/>
  <c r="H16" i="8"/>
  <c r="G16" i="8"/>
  <c r="F16" i="8"/>
  <c r="E16" i="8"/>
  <c r="D16" i="8"/>
  <c r="C16" i="8"/>
  <c r="B16" i="8"/>
  <c r="I15" i="8"/>
  <c r="H15" i="8"/>
  <c r="G15" i="8"/>
  <c r="F15" i="8"/>
  <c r="E15" i="8"/>
  <c r="D15" i="8"/>
  <c r="C15" i="8"/>
  <c r="B15" i="8"/>
  <c r="I14" i="8"/>
  <c r="H14" i="8"/>
  <c r="G14" i="8"/>
  <c r="F14" i="8"/>
  <c r="E14" i="8"/>
  <c r="D14" i="8"/>
  <c r="C14" i="8"/>
  <c r="B14" i="8"/>
  <c r="I13" i="8"/>
  <c r="H13" i="8"/>
  <c r="G13" i="8"/>
  <c r="F13" i="8"/>
  <c r="E13" i="8"/>
  <c r="D13" i="8"/>
  <c r="C13" i="8"/>
  <c r="B13" i="8"/>
  <c r="I12" i="8"/>
  <c r="H12" i="8"/>
  <c r="G12" i="8"/>
  <c r="F12" i="8"/>
  <c r="E12" i="8"/>
  <c r="D12" i="8"/>
  <c r="C12" i="8"/>
  <c r="B12" i="8"/>
  <c r="I11" i="8"/>
  <c r="H11" i="8"/>
  <c r="G11" i="8"/>
  <c r="F11" i="8"/>
  <c r="E11" i="8"/>
  <c r="D11" i="8"/>
  <c r="C11" i="8"/>
  <c r="B11" i="8"/>
  <c r="I10" i="8"/>
  <c r="H10" i="8"/>
  <c r="G10" i="8"/>
  <c r="F10" i="8"/>
  <c r="E10" i="8"/>
  <c r="D10" i="8"/>
  <c r="C10" i="8"/>
  <c r="B10" i="8"/>
  <c r="I9" i="8"/>
  <c r="H9" i="8"/>
  <c r="G9" i="8"/>
  <c r="F9" i="8"/>
  <c r="E9" i="8"/>
  <c r="D9" i="8"/>
  <c r="C9" i="8"/>
  <c r="B9" i="8"/>
  <c r="I8" i="8"/>
  <c r="H8" i="8"/>
  <c r="G8" i="8"/>
  <c r="F8" i="8"/>
  <c r="E8" i="8"/>
  <c r="D8" i="8"/>
  <c r="C8" i="8"/>
  <c r="B8" i="8"/>
  <c r="I7" i="8"/>
  <c r="H7" i="8"/>
  <c r="G7" i="8"/>
  <c r="F7" i="8"/>
  <c r="E7" i="8"/>
  <c r="D7" i="8"/>
  <c r="C7" i="8"/>
  <c r="B7" i="8"/>
  <c r="I6" i="8"/>
  <c r="H6" i="8"/>
  <c r="G6" i="8"/>
  <c r="F6" i="8"/>
  <c r="E6" i="8"/>
  <c r="D6" i="8"/>
  <c r="C6" i="8"/>
  <c r="B6" i="8"/>
  <c r="R6" i="7"/>
  <c r="R48" i="7"/>
  <c r="Q48" i="7"/>
  <c r="R47" i="7"/>
  <c r="Q47" i="7"/>
  <c r="R46" i="7"/>
  <c r="Q46" i="7"/>
  <c r="R45" i="7"/>
  <c r="Q45" i="7"/>
  <c r="R44" i="7"/>
  <c r="Q44" i="7"/>
  <c r="R43" i="7"/>
  <c r="Q43" i="7"/>
  <c r="R42" i="7"/>
  <c r="Q42" i="7"/>
  <c r="R41" i="7"/>
  <c r="Q41" i="7"/>
  <c r="R40" i="7"/>
  <c r="Q40" i="7"/>
  <c r="R39" i="7"/>
  <c r="Q39" i="7"/>
  <c r="R38" i="7"/>
  <c r="Q38" i="7"/>
  <c r="R37" i="7"/>
  <c r="Q37" i="7"/>
  <c r="R36" i="7"/>
  <c r="Q36" i="7"/>
  <c r="R35" i="7"/>
  <c r="Q35" i="7"/>
  <c r="R34" i="7"/>
  <c r="Q34" i="7"/>
  <c r="R33" i="7"/>
  <c r="Q33" i="7"/>
  <c r="R32" i="7"/>
  <c r="Q32" i="7"/>
  <c r="R31" i="7"/>
  <c r="Q31" i="7"/>
  <c r="R30" i="7"/>
  <c r="Q30" i="7"/>
  <c r="R29" i="7"/>
  <c r="Q29" i="7"/>
  <c r="R28" i="7"/>
  <c r="Q28" i="7"/>
  <c r="R27" i="7"/>
  <c r="Q27" i="7"/>
  <c r="R26" i="7"/>
  <c r="Q26" i="7"/>
  <c r="R25" i="7"/>
  <c r="Q25" i="7"/>
  <c r="R24" i="7"/>
  <c r="Q24" i="7"/>
  <c r="R23" i="7"/>
  <c r="Q23" i="7"/>
  <c r="R22" i="7"/>
  <c r="Q22" i="7"/>
  <c r="R21" i="7"/>
  <c r="Q21" i="7"/>
  <c r="R20" i="7"/>
  <c r="Q20" i="7"/>
  <c r="R19" i="7"/>
  <c r="Q19" i="7"/>
  <c r="R18" i="7"/>
  <c r="Q18" i="7"/>
  <c r="R17" i="7"/>
  <c r="Q17" i="7"/>
  <c r="R16" i="7"/>
  <c r="Q16" i="7"/>
  <c r="R15" i="7"/>
  <c r="Q15" i="7"/>
  <c r="R14" i="7"/>
  <c r="Q14" i="7"/>
  <c r="R13" i="7"/>
  <c r="Q13" i="7"/>
  <c r="R12" i="7"/>
  <c r="Q12" i="7"/>
  <c r="R11" i="7"/>
  <c r="Q11" i="7"/>
  <c r="R10" i="7"/>
  <c r="Q10" i="7"/>
  <c r="R9" i="7"/>
  <c r="Q9" i="7"/>
  <c r="R8" i="7"/>
  <c r="Q8" i="7"/>
  <c r="R7" i="7"/>
  <c r="Q7" i="7"/>
  <c r="Q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E6" i="7"/>
  <c r="D6" i="7"/>
  <c r="B45" i="8" l="1"/>
  <c r="B46" i="8"/>
  <c r="C46" i="8"/>
  <c r="C44" i="8"/>
  <c r="B43" i="8"/>
  <c r="B47" i="8"/>
  <c r="B44" i="8"/>
  <c r="C43" i="8"/>
  <c r="C47" i="8"/>
  <c r="C45" i="8"/>
  <c r="M48" i="2"/>
  <c r="L48" i="2"/>
  <c r="M48" i="1" l="1"/>
  <c r="L48" i="1"/>
  <c r="D48" i="3" l="1"/>
  <c r="E48" i="3"/>
  <c r="F48" i="3"/>
  <c r="G48" i="3"/>
  <c r="H48" i="3"/>
  <c r="I48" i="3"/>
  <c r="N48" i="3"/>
  <c r="O48" i="3"/>
  <c r="T48" i="3"/>
  <c r="U48" i="3"/>
  <c r="Z48" i="3"/>
  <c r="AA48" i="3"/>
  <c r="S48" i="6"/>
  <c r="R48" i="6"/>
  <c r="T48" i="6"/>
  <c r="D48" i="6" s="1"/>
  <c r="U48" i="6"/>
  <c r="E48" i="6" s="1"/>
  <c r="V48" i="6"/>
  <c r="F48" i="6" s="1"/>
  <c r="W48" i="6"/>
  <c r="G48" i="6" s="1"/>
  <c r="X48" i="6"/>
  <c r="H48" i="6" s="1"/>
  <c r="Y48" i="6"/>
  <c r="I48" i="6" s="1"/>
  <c r="D48" i="4"/>
  <c r="E48" i="4"/>
  <c r="F48" i="4"/>
  <c r="G48" i="4"/>
  <c r="H48" i="4"/>
  <c r="I48" i="4"/>
  <c r="B48" i="4"/>
  <c r="C48" i="4"/>
  <c r="C48" i="2"/>
  <c r="B48" i="2"/>
  <c r="B48" i="1"/>
  <c r="C48" i="1"/>
  <c r="K48" i="2" l="1"/>
  <c r="K48" i="1"/>
  <c r="B48" i="3"/>
  <c r="C48" i="3"/>
  <c r="B48" i="6"/>
  <c r="C48" i="6"/>
  <c r="L45" i="2"/>
  <c r="M45" i="2"/>
  <c r="M46" i="2"/>
  <c r="L47" i="2"/>
  <c r="M47" i="2"/>
  <c r="L47" i="1"/>
  <c r="M47" i="1"/>
  <c r="D47" i="3"/>
  <c r="E47" i="3"/>
  <c r="F47" i="3"/>
  <c r="G47" i="3"/>
  <c r="H47" i="3"/>
  <c r="I47" i="3"/>
  <c r="N47" i="3"/>
  <c r="O47" i="3"/>
  <c r="T47" i="3"/>
  <c r="U47" i="3"/>
  <c r="Z47" i="3"/>
  <c r="AA47" i="3"/>
  <c r="T47" i="6"/>
  <c r="D47" i="6" s="1"/>
  <c r="U47" i="6"/>
  <c r="E47" i="6" s="1"/>
  <c r="V47" i="6"/>
  <c r="F47" i="6" s="1"/>
  <c r="W47" i="6"/>
  <c r="G47" i="6" s="1"/>
  <c r="X47" i="6"/>
  <c r="Y47" i="6"/>
  <c r="I47" i="6" s="1"/>
  <c r="AY47" i="6"/>
  <c r="AX47" i="6"/>
  <c r="J47" i="6"/>
  <c r="K47" i="6"/>
  <c r="H47" i="6"/>
  <c r="Z47" i="6"/>
  <c r="AA47" i="6"/>
  <c r="AH47" i="6"/>
  <c r="AI47" i="6"/>
  <c r="AP47" i="6"/>
  <c r="AQ47" i="6"/>
  <c r="BF47" i="6"/>
  <c r="BG47" i="6"/>
  <c r="D47" i="4"/>
  <c r="E47" i="4"/>
  <c r="F47" i="4"/>
  <c r="G47" i="4"/>
  <c r="H47" i="4"/>
  <c r="I47" i="4"/>
  <c r="J47" i="4"/>
  <c r="K47" i="4"/>
  <c r="R47" i="4"/>
  <c r="S47" i="4"/>
  <c r="Z47" i="4"/>
  <c r="AA47" i="4"/>
  <c r="AH47" i="4"/>
  <c r="AI47" i="4"/>
  <c r="B47" i="2"/>
  <c r="C47" i="2"/>
  <c r="K47" i="2" s="1"/>
  <c r="B47" i="1"/>
  <c r="C47" i="1"/>
  <c r="K47" i="1" s="1"/>
  <c r="S47" i="6" l="1"/>
  <c r="R47" i="6"/>
  <c r="C47" i="3"/>
  <c r="B47" i="3"/>
  <c r="C47" i="6"/>
  <c r="B47" i="6"/>
  <c r="B47" i="4"/>
  <c r="C47" i="4"/>
  <c r="L46" i="1"/>
  <c r="M46" i="1"/>
  <c r="D46" i="3"/>
  <c r="E46" i="3"/>
  <c r="F46" i="3"/>
  <c r="G46" i="3"/>
  <c r="H46" i="3"/>
  <c r="I46" i="3"/>
  <c r="N46" i="3"/>
  <c r="O46" i="3"/>
  <c r="T46" i="3"/>
  <c r="U46" i="3"/>
  <c r="Z46" i="3"/>
  <c r="AA46" i="3"/>
  <c r="J46" i="6"/>
  <c r="K46" i="6"/>
  <c r="T46" i="6"/>
  <c r="D46" i="6" s="1"/>
  <c r="U46" i="6"/>
  <c r="E46" i="6" s="1"/>
  <c r="V46" i="6"/>
  <c r="F46" i="6" s="1"/>
  <c r="W46" i="6"/>
  <c r="G46" i="6" s="1"/>
  <c r="X46" i="6"/>
  <c r="H46" i="6" s="1"/>
  <c r="Y46" i="6"/>
  <c r="I46" i="6" s="1"/>
  <c r="Z46" i="6"/>
  <c r="AA46" i="6"/>
  <c r="AH46" i="6"/>
  <c r="AI46" i="6"/>
  <c r="AP46" i="6"/>
  <c r="AQ46" i="6"/>
  <c r="BF46" i="6"/>
  <c r="BG46" i="6"/>
  <c r="S46" i="4"/>
  <c r="D46" i="4"/>
  <c r="E46" i="4"/>
  <c r="F46" i="4"/>
  <c r="G46" i="4"/>
  <c r="H46" i="4"/>
  <c r="I46" i="4"/>
  <c r="J46" i="4"/>
  <c r="K46" i="4"/>
  <c r="R46" i="4"/>
  <c r="Z46" i="4"/>
  <c r="AA46" i="4"/>
  <c r="AH46" i="4"/>
  <c r="AI46" i="4"/>
  <c r="B46" i="2"/>
  <c r="C46" i="2"/>
  <c r="B46" i="1"/>
  <c r="C46" i="1"/>
  <c r="K46" i="1" s="1"/>
  <c r="K46" i="2" l="1"/>
  <c r="B46" i="3"/>
  <c r="C46" i="3"/>
  <c r="S46" i="6"/>
  <c r="C46" i="6" s="1"/>
  <c r="R46" i="6"/>
  <c r="B46" i="6" s="1"/>
  <c r="B46" i="4"/>
  <c r="C46" i="4"/>
  <c r="L45" i="1"/>
  <c r="M45" i="1"/>
  <c r="J45" i="6"/>
  <c r="K45" i="6"/>
  <c r="T45" i="6"/>
  <c r="D45" i="6" s="1"/>
  <c r="U45" i="6"/>
  <c r="E45" i="6" s="1"/>
  <c r="V45" i="6"/>
  <c r="F45" i="6" s="1"/>
  <c r="W45" i="6"/>
  <c r="G45" i="6" s="1"/>
  <c r="X45" i="6"/>
  <c r="H45" i="6" s="1"/>
  <c r="Y45" i="6"/>
  <c r="I45" i="6" s="1"/>
  <c r="Z45" i="6"/>
  <c r="AA45" i="6"/>
  <c r="AH45" i="6"/>
  <c r="AI45" i="6"/>
  <c r="AP45" i="6"/>
  <c r="AQ45" i="6"/>
  <c r="BF45" i="6"/>
  <c r="BG45" i="6"/>
  <c r="D45" i="3"/>
  <c r="E45" i="3"/>
  <c r="F45" i="3"/>
  <c r="G45" i="3"/>
  <c r="H45" i="3"/>
  <c r="I45" i="3"/>
  <c r="N45" i="3"/>
  <c r="O45" i="3"/>
  <c r="T45" i="3"/>
  <c r="U45" i="3"/>
  <c r="Z45" i="3"/>
  <c r="AA45" i="3"/>
  <c r="D45" i="4"/>
  <c r="E45" i="4"/>
  <c r="F45" i="4"/>
  <c r="G45" i="4"/>
  <c r="H45" i="4"/>
  <c r="I45" i="4"/>
  <c r="J45" i="4"/>
  <c r="K45" i="4"/>
  <c r="R45" i="4"/>
  <c r="S45" i="4"/>
  <c r="Z45" i="4"/>
  <c r="AA45" i="4"/>
  <c r="AH45" i="4"/>
  <c r="AI45" i="4"/>
  <c r="B45" i="2"/>
  <c r="C45" i="2"/>
  <c r="B45" i="1"/>
  <c r="C45" i="1"/>
  <c r="K45" i="1" s="1"/>
  <c r="K45" i="2" l="1"/>
  <c r="C45" i="3"/>
  <c r="B45" i="3"/>
  <c r="S45" i="6"/>
  <c r="C45" i="6" s="1"/>
  <c r="R45" i="6"/>
  <c r="B45" i="6" s="1"/>
  <c r="B45" i="4"/>
  <c r="C45" i="4"/>
  <c r="AA43" i="3"/>
  <c r="Z43" i="3"/>
  <c r="U43" i="3"/>
  <c r="T43" i="3"/>
  <c r="O43" i="3"/>
  <c r="N43" i="3"/>
  <c r="I43" i="3"/>
  <c r="H43" i="3"/>
  <c r="G43" i="3"/>
  <c r="F43" i="3"/>
  <c r="E43" i="3"/>
  <c r="D43" i="3"/>
  <c r="BG43" i="6"/>
  <c r="BF43" i="6"/>
  <c r="AQ43" i="6"/>
  <c r="AP43" i="6"/>
  <c r="AI43" i="6"/>
  <c r="AH43" i="6"/>
  <c r="AA43" i="6"/>
  <c r="Z43" i="6"/>
  <c r="Y43" i="6"/>
  <c r="I43" i="6" s="1"/>
  <c r="X43" i="6"/>
  <c r="H43" i="6" s="1"/>
  <c r="W43" i="6"/>
  <c r="G43" i="6" s="1"/>
  <c r="V43" i="6"/>
  <c r="F43" i="6" s="1"/>
  <c r="U43" i="6"/>
  <c r="E43" i="6" s="1"/>
  <c r="T43" i="6"/>
  <c r="D43" i="6" s="1"/>
  <c r="K43" i="6"/>
  <c r="J43" i="6"/>
  <c r="K44" i="4"/>
  <c r="AI43" i="4"/>
  <c r="AH43" i="4"/>
  <c r="AA43" i="4"/>
  <c r="C43" i="4" s="1"/>
  <c r="Z43" i="4"/>
  <c r="S43" i="4"/>
  <c r="R43" i="4"/>
  <c r="K43" i="4"/>
  <c r="J43" i="4"/>
  <c r="I43" i="4"/>
  <c r="H43" i="4"/>
  <c r="G43" i="4"/>
  <c r="F43" i="4"/>
  <c r="E43" i="4"/>
  <c r="D43" i="4"/>
  <c r="M44" i="2"/>
  <c r="L44" i="2"/>
  <c r="M43" i="2"/>
  <c r="L43" i="2"/>
  <c r="C43" i="2"/>
  <c r="B43" i="2"/>
  <c r="M44" i="1"/>
  <c r="L44" i="1"/>
  <c r="M43" i="1"/>
  <c r="L43" i="1"/>
  <c r="M42" i="1"/>
  <c r="L42" i="1"/>
  <c r="M41" i="1"/>
  <c r="L41" i="1"/>
  <c r="C43" i="1"/>
  <c r="B43" i="1"/>
  <c r="K43" i="2" l="1"/>
  <c r="K43" i="1"/>
  <c r="B43" i="4"/>
  <c r="R43" i="6"/>
  <c r="B43" i="6" s="1"/>
  <c r="S43" i="6"/>
  <c r="C43" i="6" s="1"/>
  <c r="B43" i="3"/>
  <c r="C43" i="3"/>
  <c r="L42" i="2"/>
  <c r="M42" i="2"/>
  <c r="AA44" i="3" l="1"/>
  <c r="Z44" i="3"/>
  <c r="U44" i="3"/>
  <c r="T44" i="3"/>
  <c r="O44" i="3"/>
  <c r="N44" i="3"/>
  <c r="I44" i="3"/>
  <c r="H44" i="3"/>
  <c r="G42" i="3"/>
  <c r="F42" i="3"/>
  <c r="E42" i="3"/>
  <c r="D42" i="3"/>
  <c r="C42" i="3"/>
  <c r="B42" i="3"/>
  <c r="BG44" i="6"/>
  <c r="BF44" i="6"/>
  <c r="AQ44" i="6"/>
  <c r="AP44" i="6"/>
  <c r="AI44" i="6"/>
  <c r="AH44" i="6"/>
  <c r="AA44" i="6"/>
  <c r="Z44" i="6"/>
  <c r="K44" i="6"/>
  <c r="J44" i="6"/>
  <c r="Y42" i="6"/>
  <c r="X42" i="6"/>
  <c r="H42" i="6" s="1"/>
  <c r="W42" i="6"/>
  <c r="V42" i="6"/>
  <c r="F42" i="6" s="1"/>
  <c r="U42" i="6"/>
  <c r="E42" i="6" s="1"/>
  <c r="T42" i="6"/>
  <c r="D42" i="6" s="1"/>
  <c r="S42" i="6"/>
  <c r="C42" i="6" s="1"/>
  <c r="R42" i="6"/>
  <c r="B42" i="6" s="1"/>
  <c r="I42" i="6"/>
  <c r="G42" i="6"/>
  <c r="AI44" i="4"/>
  <c r="AH44" i="4"/>
  <c r="Z44" i="4"/>
  <c r="AA44" i="4"/>
  <c r="S44" i="4"/>
  <c r="R44" i="4"/>
  <c r="J44" i="4"/>
  <c r="I42" i="4"/>
  <c r="H42" i="4"/>
  <c r="G42" i="4"/>
  <c r="F42" i="4"/>
  <c r="E42" i="4"/>
  <c r="D42" i="4"/>
  <c r="C42" i="4"/>
  <c r="B42" i="4"/>
  <c r="C44" i="2"/>
  <c r="B44" i="2"/>
  <c r="C42" i="2"/>
  <c r="B42" i="2"/>
  <c r="C42" i="1"/>
  <c r="B42" i="1"/>
  <c r="K42" i="2" l="1"/>
  <c r="K42" i="1"/>
  <c r="K44" i="2"/>
  <c r="O42" i="2"/>
  <c r="P42" i="2"/>
  <c r="S44" i="6"/>
  <c r="R44" i="6"/>
  <c r="M41" i="2" l="1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6" i="1"/>
  <c r="O44" i="2"/>
  <c r="C41" i="2"/>
  <c r="B41" i="2"/>
  <c r="O41" i="2" s="1"/>
  <c r="C40" i="2"/>
  <c r="B40" i="2"/>
  <c r="O40" i="2" s="1"/>
  <c r="C39" i="2"/>
  <c r="B39" i="2"/>
  <c r="P39" i="2" s="1"/>
  <c r="C38" i="2"/>
  <c r="B38" i="2"/>
  <c r="O38" i="2" s="1"/>
  <c r="C37" i="2"/>
  <c r="B37" i="2"/>
  <c r="O37" i="2" s="1"/>
  <c r="C36" i="2"/>
  <c r="B36" i="2"/>
  <c r="O36" i="2" s="1"/>
  <c r="P35" i="2"/>
  <c r="C34" i="2"/>
  <c r="B34" i="2"/>
  <c r="O34" i="2" s="1"/>
  <c r="C33" i="2"/>
  <c r="B33" i="2"/>
  <c r="O33" i="2" s="1"/>
  <c r="C32" i="2"/>
  <c r="B32" i="2"/>
  <c r="O32" i="2" s="1"/>
  <c r="C31" i="2"/>
  <c r="B31" i="2"/>
  <c r="P31" i="2" s="1"/>
  <c r="B30" i="2"/>
  <c r="O30" i="2" s="1"/>
  <c r="C28" i="2"/>
  <c r="B28" i="2"/>
  <c r="O28" i="2" s="1"/>
  <c r="C27" i="2"/>
  <c r="B27" i="2"/>
  <c r="P27" i="2" s="1"/>
  <c r="O26" i="2"/>
  <c r="C25" i="2"/>
  <c r="B25" i="2"/>
  <c r="O25" i="2" s="1"/>
  <c r="C24" i="2"/>
  <c r="B24" i="2"/>
  <c r="O24" i="2" s="1"/>
  <c r="C23" i="2"/>
  <c r="B23" i="2"/>
  <c r="P23" i="2" s="1"/>
  <c r="C22" i="2"/>
  <c r="B22" i="2"/>
  <c r="O22" i="2" s="1"/>
  <c r="C21" i="2"/>
  <c r="B21" i="2"/>
  <c r="O21" i="2" s="1"/>
  <c r="C20" i="2"/>
  <c r="B20" i="2"/>
  <c r="O20" i="2" s="1"/>
  <c r="C19" i="2"/>
  <c r="B19" i="2"/>
  <c r="P19" i="2" s="1"/>
  <c r="C18" i="2"/>
  <c r="B18" i="2"/>
  <c r="O18" i="2" s="1"/>
  <c r="C17" i="2"/>
  <c r="B17" i="2"/>
  <c r="O17" i="2" s="1"/>
  <c r="C16" i="2"/>
  <c r="B16" i="2"/>
  <c r="O16" i="2" s="1"/>
  <c r="C15" i="2"/>
  <c r="B15" i="2"/>
  <c r="P15" i="2" s="1"/>
  <c r="C14" i="2"/>
  <c r="B14" i="2"/>
  <c r="O14" i="2" s="1"/>
  <c r="C13" i="2"/>
  <c r="B13" i="2"/>
  <c r="O13" i="2" s="1"/>
  <c r="C12" i="2"/>
  <c r="B12" i="2"/>
  <c r="O12" i="2" s="1"/>
  <c r="C11" i="2"/>
  <c r="B11" i="2"/>
  <c r="P11" i="2" s="1"/>
  <c r="C10" i="2"/>
  <c r="B10" i="2"/>
  <c r="O10" i="2" s="1"/>
  <c r="C9" i="2"/>
  <c r="B9" i="2"/>
  <c r="O9" i="2" s="1"/>
  <c r="C8" i="2"/>
  <c r="B8" i="2"/>
  <c r="O8" i="2" s="1"/>
  <c r="C7" i="2"/>
  <c r="B7" i="2"/>
  <c r="P7" i="2" s="1"/>
  <c r="C6" i="2"/>
  <c r="B6" i="2"/>
  <c r="O6" i="2" s="1"/>
  <c r="C44" i="1"/>
  <c r="B44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P30" i="1" s="1"/>
  <c r="C29" i="1"/>
  <c r="B29" i="1"/>
  <c r="O29" i="1" s="1"/>
  <c r="C28" i="1"/>
  <c r="B28" i="1"/>
  <c r="P28" i="1" s="1"/>
  <c r="C27" i="1"/>
  <c r="B27" i="1"/>
  <c r="O27" i="1" s="1"/>
  <c r="C26" i="1"/>
  <c r="B26" i="1"/>
  <c r="P26" i="1" s="1"/>
  <c r="C25" i="1"/>
  <c r="B25" i="1"/>
  <c r="O25" i="1" s="1"/>
  <c r="C24" i="1"/>
  <c r="B24" i="1"/>
  <c r="P24" i="1" s="1"/>
  <c r="C23" i="1"/>
  <c r="B23" i="1"/>
  <c r="O23" i="1" s="1"/>
  <c r="C22" i="1"/>
  <c r="B22" i="1"/>
  <c r="P22" i="1" s="1"/>
  <c r="C21" i="1"/>
  <c r="B21" i="1"/>
  <c r="O21" i="1" s="1"/>
  <c r="C20" i="1"/>
  <c r="B20" i="1"/>
  <c r="P20" i="1" s="1"/>
  <c r="C19" i="1"/>
  <c r="B19" i="1"/>
  <c r="O19" i="1" s="1"/>
  <c r="C18" i="1"/>
  <c r="B18" i="1"/>
  <c r="P18" i="1" s="1"/>
  <c r="C17" i="1"/>
  <c r="B17" i="1"/>
  <c r="O17" i="1" s="1"/>
  <c r="C16" i="1"/>
  <c r="B16" i="1"/>
  <c r="P16" i="1" s="1"/>
  <c r="C15" i="1"/>
  <c r="B15" i="1"/>
  <c r="O15" i="1" s="1"/>
  <c r="C14" i="1"/>
  <c r="B14" i="1"/>
  <c r="P14" i="1" s="1"/>
  <c r="C13" i="1"/>
  <c r="B13" i="1"/>
  <c r="O13" i="1" s="1"/>
  <c r="C12" i="1"/>
  <c r="B12" i="1"/>
  <c r="P12" i="1" s="1"/>
  <c r="C11" i="1"/>
  <c r="B11" i="1"/>
  <c r="O11" i="1" s="1"/>
  <c r="C10" i="1"/>
  <c r="B10" i="1"/>
  <c r="P10" i="1" s="1"/>
  <c r="C9" i="1"/>
  <c r="B9" i="1"/>
  <c r="O9" i="1" s="1"/>
  <c r="C8" i="1"/>
  <c r="B8" i="1"/>
  <c r="P8" i="1" s="1"/>
  <c r="C7" i="1"/>
  <c r="B7" i="1"/>
  <c r="O7" i="1" s="1"/>
  <c r="C6" i="1"/>
  <c r="B6" i="1"/>
  <c r="P6" i="1" s="1"/>
  <c r="D44" i="3"/>
  <c r="E44" i="3"/>
  <c r="F44" i="3"/>
  <c r="G44" i="3"/>
  <c r="D41" i="3"/>
  <c r="E41" i="3"/>
  <c r="F41" i="3"/>
  <c r="G41" i="3"/>
  <c r="B44" i="3"/>
  <c r="C44" i="3"/>
  <c r="C41" i="3"/>
  <c r="B41" i="3"/>
  <c r="X13" i="6"/>
  <c r="H13" i="6" s="1"/>
  <c r="X11" i="6"/>
  <c r="H11" i="6" s="1"/>
  <c r="X9" i="6"/>
  <c r="H9" i="6" s="1"/>
  <c r="X7" i="6"/>
  <c r="H7" i="6" s="1"/>
  <c r="W20" i="6"/>
  <c r="G20" i="6" s="1"/>
  <c r="W18" i="6"/>
  <c r="V13" i="6"/>
  <c r="V12" i="6"/>
  <c r="F12" i="6" s="1"/>
  <c r="V11" i="6"/>
  <c r="F11" i="6" s="1"/>
  <c r="V10" i="6"/>
  <c r="F10" i="6" s="1"/>
  <c r="V9" i="6"/>
  <c r="F9" i="6" s="1"/>
  <c r="V8" i="6"/>
  <c r="F8" i="6" s="1"/>
  <c r="V7" i="6"/>
  <c r="F7" i="6" s="1"/>
  <c r="V6" i="6"/>
  <c r="F6" i="6" s="1"/>
  <c r="Y44" i="6"/>
  <c r="I44" i="6" s="1"/>
  <c r="X44" i="6"/>
  <c r="H44" i="6" s="1"/>
  <c r="W44" i="6"/>
  <c r="G44" i="6" s="1"/>
  <c r="V44" i="6"/>
  <c r="F44" i="6" s="1"/>
  <c r="U44" i="6"/>
  <c r="E44" i="6" s="1"/>
  <c r="T44" i="6"/>
  <c r="D44" i="6" s="1"/>
  <c r="C44" i="6"/>
  <c r="B44" i="6"/>
  <c r="Y41" i="6"/>
  <c r="I41" i="6" s="1"/>
  <c r="X41" i="6"/>
  <c r="H41" i="6" s="1"/>
  <c r="W41" i="6"/>
  <c r="G41" i="6" s="1"/>
  <c r="V41" i="6"/>
  <c r="F41" i="6" s="1"/>
  <c r="U41" i="6"/>
  <c r="E41" i="6" s="1"/>
  <c r="T41" i="6"/>
  <c r="D41" i="6" s="1"/>
  <c r="S41" i="6"/>
  <c r="C41" i="6" s="1"/>
  <c r="R41" i="6"/>
  <c r="B41" i="6" s="1"/>
  <c r="Y40" i="6"/>
  <c r="I40" i="6" s="1"/>
  <c r="X40" i="6"/>
  <c r="H40" i="6" s="1"/>
  <c r="W40" i="6"/>
  <c r="G40" i="6" s="1"/>
  <c r="V40" i="6"/>
  <c r="F40" i="6" s="1"/>
  <c r="U40" i="6"/>
  <c r="E40" i="6" s="1"/>
  <c r="T40" i="6"/>
  <c r="D40" i="6" s="1"/>
  <c r="S40" i="6"/>
  <c r="C40" i="6" s="1"/>
  <c r="R40" i="6"/>
  <c r="B40" i="6" s="1"/>
  <c r="Y39" i="6"/>
  <c r="I39" i="6" s="1"/>
  <c r="X39" i="6"/>
  <c r="H39" i="6" s="1"/>
  <c r="W39" i="6"/>
  <c r="G39" i="6" s="1"/>
  <c r="V39" i="6"/>
  <c r="F39" i="6" s="1"/>
  <c r="U39" i="6"/>
  <c r="E39" i="6" s="1"/>
  <c r="T39" i="6"/>
  <c r="D39" i="6" s="1"/>
  <c r="S39" i="6"/>
  <c r="C39" i="6" s="1"/>
  <c r="R39" i="6"/>
  <c r="B39" i="6" s="1"/>
  <c r="Y38" i="6"/>
  <c r="I38" i="6" s="1"/>
  <c r="X38" i="6"/>
  <c r="H38" i="6" s="1"/>
  <c r="W38" i="6"/>
  <c r="G38" i="6" s="1"/>
  <c r="V38" i="6"/>
  <c r="F38" i="6" s="1"/>
  <c r="U38" i="6"/>
  <c r="E38" i="6" s="1"/>
  <c r="T38" i="6"/>
  <c r="D38" i="6" s="1"/>
  <c r="S38" i="6"/>
  <c r="C38" i="6" s="1"/>
  <c r="R38" i="6"/>
  <c r="B38" i="6" s="1"/>
  <c r="Y37" i="6"/>
  <c r="I37" i="6" s="1"/>
  <c r="X37" i="6"/>
  <c r="H37" i="6" s="1"/>
  <c r="W37" i="6"/>
  <c r="G37" i="6" s="1"/>
  <c r="V37" i="6"/>
  <c r="F37" i="6" s="1"/>
  <c r="U37" i="6"/>
  <c r="E37" i="6" s="1"/>
  <c r="T37" i="6"/>
  <c r="D37" i="6" s="1"/>
  <c r="S37" i="6"/>
  <c r="C37" i="6" s="1"/>
  <c r="R37" i="6"/>
  <c r="B37" i="6" s="1"/>
  <c r="Y36" i="6"/>
  <c r="I36" i="6" s="1"/>
  <c r="X36" i="6"/>
  <c r="H36" i="6" s="1"/>
  <c r="W36" i="6"/>
  <c r="G36" i="6" s="1"/>
  <c r="V36" i="6"/>
  <c r="F36" i="6" s="1"/>
  <c r="U36" i="6"/>
  <c r="E36" i="6" s="1"/>
  <c r="T36" i="6"/>
  <c r="D36" i="6" s="1"/>
  <c r="S36" i="6"/>
  <c r="C36" i="6" s="1"/>
  <c r="R36" i="6"/>
  <c r="B36" i="6" s="1"/>
  <c r="I35" i="6"/>
  <c r="H35" i="6"/>
  <c r="W35" i="6"/>
  <c r="G35" i="6" s="1"/>
  <c r="V35" i="6"/>
  <c r="F35" i="6" s="1"/>
  <c r="U35" i="6"/>
  <c r="E35" i="6" s="1"/>
  <c r="T35" i="6"/>
  <c r="D35" i="6" s="1"/>
  <c r="S35" i="6"/>
  <c r="C35" i="6" s="1"/>
  <c r="R35" i="6"/>
  <c r="B35" i="6" s="1"/>
  <c r="Y34" i="6"/>
  <c r="I34" i="6" s="1"/>
  <c r="X34" i="6"/>
  <c r="H34" i="6" s="1"/>
  <c r="W34" i="6"/>
  <c r="G34" i="6" s="1"/>
  <c r="V34" i="6"/>
  <c r="F34" i="6" s="1"/>
  <c r="U34" i="6"/>
  <c r="E34" i="6" s="1"/>
  <c r="T34" i="6"/>
  <c r="D34" i="6" s="1"/>
  <c r="S34" i="6"/>
  <c r="C34" i="6" s="1"/>
  <c r="R34" i="6"/>
  <c r="B34" i="6" s="1"/>
  <c r="Y33" i="6"/>
  <c r="I33" i="6" s="1"/>
  <c r="X33" i="6"/>
  <c r="H33" i="6" s="1"/>
  <c r="W33" i="6"/>
  <c r="G33" i="6" s="1"/>
  <c r="V33" i="6"/>
  <c r="F33" i="6" s="1"/>
  <c r="U33" i="6"/>
  <c r="E33" i="6" s="1"/>
  <c r="T33" i="6"/>
  <c r="D33" i="6" s="1"/>
  <c r="S33" i="6"/>
  <c r="C33" i="6" s="1"/>
  <c r="R33" i="6"/>
  <c r="B33" i="6" s="1"/>
  <c r="Y32" i="6"/>
  <c r="I32" i="6" s="1"/>
  <c r="X32" i="6"/>
  <c r="H32" i="6" s="1"/>
  <c r="W32" i="6"/>
  <c r="G32" i="6" s="1"/>
  <c r="V32" i="6"/>
  <c r="F32" i="6" s="1"/>
  <c r="U32" i="6"/>
  <c r="E32" i="6" s="1"/>
  <c r="T32" i="6"/>
  <c r="D32" i="6" s="1"/>
  <c r="S32" i="6"/>
  <c r="C32" i="6" s="1"/>
  <c r="R32" i="6"/>
  <c r="B32" i="6" s="1"/>
  <c r="Y31" i="6"/>
  <c r="I31" i="6" s="1"/>
  <c r="X31" i="6"/>
  <c r="H31" i="6" s="1"/>
  <c r="W31" i="6"/>
  <c r="G31" i="6" s="1"/>
  <c r="V31" i="6"/>
  <c r="F31" i="6" s="1"/>
  <c r="U31" i="6"/>
  <c r="E31" i="6" s="1"/>
  <c r="T31" i="6"/>
  <c r="D31" i="6" s="1"/>
  <c r="S31" i="6"/>
  <c r="C31" i="6" s="1"/>
  <c r="R31" i="6"/>
  <c r="B31" i="6" s="1"/>
  <c r="I30" i="6"/>
  <c r="X30" i="6"/>
  <c r="H30" i="6" s="1"/>
  <c r="G30" i="6"/>
  <c r="V30" i="6"/>
  <c r="F30" i="6" s="1"/>
  <c r="U30" i="6"/>
  <c r="E30" i="6" s="1"/>
  <c r="T30" i="6"/>
  <c r="D30" i="6" s="1"/>
  <c r="C30" i="6"/>
  <c r="R30" i="6"/>
  <c r="B30" i="6" s="1"/>
  <c r="I29" i="6"/>
  <c r="X29" i="6"/>
  <c r="H29" i="6" s="1"/>
  <c r="G29" i="6"/>
  <c r="F29" i="6"/>
  <c r="E29" i="6"/>
  <c r="T29" i="6"/>
  <c r="D29" i="6" s="1"/>
  <c r="S29" i="6"/>
  <c r="C29" i="6" s="1"/>
  <c r="R29" i="6"/>
  <c r="B29" i="6" s="1"/>
  <c r="Y28" i="6"/>
  <c r="I28" i="6" s="1"/>
  <c r="X28" i="6"/>
  <c r="H28" i="6" s="1"/>
  <c r="W28" i="6"/>
  <c r="G28" i="6" s="1"/>
  <c r="V28" i="6"/>
  <c r="F28" i="6" s="1"/>
  <c r="U28" i="6"/>
  <c r="E28" i="6" s="1"/>
  <c r="T28" i="6"/>
  <c r="D28" i="6" s="1"/>
  <c r="S28" i="6"/>
  <c r="C28" i="6" s="1"/>
  <c r="R28" i="6"/>
  <c r="B28" i="6" s="1"/>
  <c r="Y27" i="6"/>
  <c r="I27" i="6" s="1"/>
  <c r="X27" i="6"/>
  <c r="H27" i="6" s="1"/>
  <c r="W27" i="6"/>
  <c r="G27" i="6" s="1"/>
  <c r="V27" i="6"/>
  <c r="F27" i="6" s="1"/>
  <c r="U27" i="6"/>
  <c r="E27" i="6" s="1"/>
  <c r="T27" i="6"/>
  <c r="D27" i="6" s="1"/>
  <c r="S27" i="6"/>
  <c r="C27" i="6" s="1"/>
  <c r="R27" i="6"/>
  <c r="B27" i="6" s="1"/>
  <c r="Y26" i="6"/>
  <c r="I26" i="6" s="1"/>
  <c r="X26" i="6"/>
  <c r="H26" i="6" s="1"/>
  <c r="W26" i="6"/>
  <c r="G26" i="6" s="1"/>
  <c r="V26" i="6"/>
  <c r="F26" i="6" s="1"/>
  <c r="U26" i="6"/>
  <c r="E26" i="6" s="1"/>
  <c r="T26" i="6"/>
  <c r="D26" i="6" s="1"/>
  <c r="S26" i="6"/>
  <c r="C26" i="6" s="1"/>
  <c r="R26" i="6"/>
  <c r="B26" i="6" s="1"/>
  <c r="Y25" i="6"/>
  <c r="I25" i="6" s="1"/>
  <c r="X25" i="6"/>
  <c r="H25" i="6" s="1"/>
  <c r="W25" i="6"/>
  <c r="G25" i="6" s="1"/>
  <c r="V25" i="6"/>
  <c r="F25" i="6" s="1"/>
  <c r="U25" i="6"/>
  <c r="E25" i="6" s="1"/>
  <c r="T25" i="6"/>
  <c r="D25" i="6" s="1"/>
  <c r="S25" i="6"/>
  <c r="C25" i="6" s="1"/>
  <c r="R25" i="6"/>
  <c r="B25" i="6" s="1"/>
  <c r="Y24" i="6"/>
  <c r="I24" i="6" s="1"/>
  <c r="X24" i="6"/>
  <c r="H24" i="6" s="1"/>
  <c r="W24" i="6"/>
  <c r="G24" i="6" s="1"/>
  <c r="V24" i="6"/>
  <c r="F24" i="6" s="1"/>
  <c r="U24" i="6"/>
  <c r="E24" i="6" s="1"/>
  <c r="T24" i="6"/>
  <c r="D24" i="6" s="1"/>
  <c r="S24" i="6"/>
  <c r="C24" i="6" s="1"/>
  <c r="R24" i="6"/>
  <c r="B24" i="6" s="1"/>
  <c r="Y23" i="6"/>
  <c r="I23" i="6" s="1"/>
  <c r="X23" i="6"/>
  <c r="H23" i="6" s="1"/>
  <c r="W23" i="6"/>
  <c r="G23" i="6" s="1"/>
  <c r="V23" i="6"/>
  <c r="F23" i="6" s="1"/>
  <c r="U23" i="6"/>
  <c r="E23" i="6" s="1"/>
  <c r="T23" i="6"/>
  <c r="D23" i="6" s="1"/>
  <c r="S23" i="6"/>
  <c r="C23" i="6" s="1"/>
  <c r="R23" i="6"/>
  <c r="B23" i="6" s="1"/>
  <c r="Y22" i="6"/>
  <c r="I22" i="6" s="1"/>
  <c r="X22" i="6"/>
  <c r="H22" i="6" s="1"/>
  <c r="W22" i="6"/>
  <c r="G22" i="6" s="1"/>
  <c r="V22" i="6"/>
  <c r="F22" i="6" s="1"/>
  <c r="U22" i="6"/>
  <c r="E22" i="6" s="1"/>
  <c r="T22" i="6"/>
  <c r="D22" i="6" s="1"/>
  <c r="S22" i="6"/>
  <c r="C22" i="6" s="1"/>
  <c r="R22" i="6"/>
  <c r="B22" i="6" s="1"/>
  <c r="Y21" i="6"/>
  <c r="I21" i="6" s="1"/>
  <c r="X21" i="6"/>
  <c r="H21" i="6" s="1"/>
  <c r="W21" i="6"/>
  <c r="G21" i="6" s="1"/>
  <c r="V21" i="6"/>
  <c r="F21" i="6" s="1"/>
  <c r="U21" i="6"/>
  <c r="E21" i="6" s="1"/>
  <c r="T21" i="6"/>
  <c r="D21" i="6" s="1"/>
  <c r="S21" i="6"/>
  <c r="C21" i="6" s="1"/>
  <c r="R21" i="6"/>
  <c r="B21" i="6" s="1"/>
  <c r="Y20" i="6"/>
  <c r="I20" i="6" s="1"/>
  <c r="X20" i="6"/>
  <c r="H20" i="6" s="1"/>
  <c r="V20" i="6"/>
  <c r="F20" i="6" s="1"/>
  <c r="U20" i="6"/>
  <c r="E20" i="6" s="1"/>
  <c r="T20" i="6"/>
  <c r="D20" i="6" s="1"/>
  <c r="S20" i="6"/>
  <c r="C20" i="6" s="1"/>
  <c r="R20" i="6"/>
  <c r="B20" i="6" s="1"/>
  <c r="Y19" i="6"/>
  <c r="I19" i="6" s="1"/>
  <c r="X19" i="6"/>
  <c r="H19" i="6" s="1"/>
  <c r="W19" i="6"/>
  <c r="G19" i="6" s="1"/>
  <c r="V19" i="6"/>
  <c r="F19" i="6" s="1"/>
  <c r="U19" i="6"/>
  <c r="E19" i="6" s="1"/>
  <c r="T19" i="6"/>
  <c r="D19" i="6" s="1"/>
  <c r="S19" i="6"/>
  <c r="C19" i="6" s="1"/>
  <c r="R19" i="6"/>
  <c r="B19" i="6" s="1"/>
  <c r="Y18" i="6"/>
  <c r="I18" i="6" s="1"/>
  <c r="X18" i="6"/>
  <c r="H18" i="6" s="1"/>
  <c r="V18" i="6"/>
  <c r="F18" i="6" s="1"/>
  <c r="U18" i="6"/>
  <c r="E18" i="6" s="1"/>
  <c r="T18" i="6"/>
  <c r="D18" i="6" s="1"/>
  <c r="S18" i="6"/>
  <c r="C18" i="6" s="1"/>
  <c r="R18" i="6"/>
  <c r="B18" i="6" s="1"/>
  <c r="Y17" i="6"/>
  <c r="I17" i="6" s="1"/>
  <c r="X17" i="6"/>
  <c r="H17" i="6" s="1"/>
  <c r="W17" i="6"/>
  <c r="G17" i="6" s="1"/>
  <c r="V17" i="6"/>
  <c r="F17" i="6" s="1"/>
  <c r="U17" i="6"/>
  <c r="E17" i="6" s="1"/>
  <c r="T17" i="6"/>
  <c r="D17" i="6" s="1"/>
  <c r="S17" i="6"/>
  <c r="C17" i="6" s="1"/>
  <c r="R17" i="6"/>
  <c r="B17" i="6" s="1"/>
  <c r="Y16" i="6"/>
  <c r="I16" i="6" s="1"/>
  <c r="X16" i="6"/>
  <c r="H16" i="6" s="1"/>
  <c r="W16" i="6"/>
  <c r="G16" i="6" s="1"/>
  <c r="V16" i="6"/>
  <c r="F16" i="6" s="1"/>
  <c r="U16" i="6"/>
  <c r="E16" i="6" s="1"/>
  <c r="T16" i="6"/>
  <c r="D16" i="6" s="1"/>
  <c r="S16" i="6"/>
  <c r="C16" i="6" s="1"/>
  <c r="R16" i="6"/>
  <c r="B16" i="6" s="1"/>
  <c r="Y15" i="6"/>
  <c r="I15" i="6" s="1"/>
  <c r="X15" i="6"/>
  <c r="H15" i="6" s="1"/>
  <c r="W15" i="6"/>
  <c r="G15" i="6" s="1"/>
  <c r="V15" i="6"/>
  <c r="F15" i="6" s="1"/>
  <c r="U15" i="6"/>
  <c r="E15" i="6" s="1"/>
  <c r="T15" i="6"/>
  <c r="D15" i="6" s="1"/>
  <c r="S15" i="6"/>
  <c r="C15" i="6" s="1"/>
  <c r="R15" i="6"/>
  <c r="B15" i="6" s="1"/>
  <c r="Y14" i="6"/>
  <c r="I14" i="6" s="1"/>
  <c r="X14" i="6"/>
  <c r="H14" i="6" s="1"/>
  <c r="W14" i="6"/>
  <c r="G14" i="6" s="1"/>
  <c r="V14" i="6"/>
  <c r="F14" i="6" s="1"/>
  <c r="U14" i="6"/>
  <c r="E14" i="6" s="1"/>
  <c r="T14" i="6"/>
  <c r="D14" i="6" s="1"/>
  <c r="S14" i="6"/>
  <c r="C14" i="6" s="1"/>
  <c r="R14" i="6"/>
  <c r="B14" i="6" s="1"/>
  <c r="Y13" i="6"/>
  <c r="I13" i="6" s="1"/>
  <c r="W13" i="6"/>
  <c r="G13" i="6" s="1"/>
  <c r="U13" i="6"/>
  <c r="E13" i="6" s="1"/>
  <c r="T13" i="6"/>
  <c r="D13" i="6" s="1"/>
  <c r="S13" i="6"/>
  <c r="C13" i="6" s="1"/>
  <c r="R13" i="6"/>
  <c r="B13" i="6" s="1"/>
  <c r="Y12" i="6"/>
  <c r="I12" i="6" s="1"/>
  <c r="X12" i="6"/>
  <c r="H12" i="6" s="1"/>
  <c r="W12" i="6"/>
  <c r="G12" i="6" s="1"/>
  <c r="U12" i="6"/>
  <c r="E12" i="6" s="1"/>
  <c r="T12" i="6"/>
  <c r="D12" i="6" s="1"/>
  <c r="S12" i="6"/>
  <c r="C12" i="6" s="1"/>
  <c r="R12" i="6"/>
  <c r="B12" i="6" s="1"/>
  <c r="Y11" i="6"/>
  <c r="I11" i="6" s="1"/>
  <c r="W11" i="6"/>
  <c r="G11" i="6" s="1"/>
  <c r="U11" i="6"/>
  <c r="E11" i="6" s="1"/>
  <c r="T11" i="6"/>
  <c r="D11" i="6" s="1"/>
  <c r="S11" i="6"/>
  <c r="C11" i="6" s="1"/>
  <c r="R11" i="6"/>
  <c r="B11" i="6" s="1"/>
  <c r="Y10" i="6"/>
  <c r="I10" i="6" s="1"/>
  <c r="X10" i="6"/>
  <c r="H10" i="6" s="1"/>
  <c r="W10" i="6"/>
  <c r="G10" i="6" s="1"/>
  <c r="U10" i="6"/>
  <c r="E10" i="6" s="1"/>
  <c r="T10" i="6"/>
  <c r="D10" i="6" s="1"/>
  <c r="S10" i="6"/>
  <c r="C10" i="6" s="1"/>
  <c r="R10" i="6"/>
  <c r="B10" i="6" s="1"/>
  <c r="Y9" i="6"/>
  <c r="I9" i="6" s="1"/>
  <c r="W9" i="6"/>
  <c r="G9" i="6" s="1"/>
  <c r="U9" i="6"/>
  <c r="E9" i="6" s="1"/>
  <c r="T9" i="6"/>
  <c r="D9" i="6" s="1"/>
  <c r="S9" i="6"/>
  <c r="C9" i="6" s="1"/>
  <c r="R9" i="6"/>
  <c r="B9" i="6" s="1"/>
  <c r="Y8" i="6"/>
  <c r="I8" i="6" s="1"/>
  <c r="X8" i="6"/>
  <c r="H8" i="6" s="1"/>
  <c r="W8" i="6"/>
  <c r="G8" i="6" s="1"/>
  <c r="U8" i="6"/>
  <c r="E8" i="6" s="1"/>
  <c r="T8" i="6"/>
  <c r="D8" i="6" s="1"/>
  <c r="S8" i="6"/>
  <c r="C8" i="6" s="1"/>
  <c r="R8" i="6"/>
  <c r="B8" i="6" s="1"/>
  <c r="Y7" i="6"/>
  <c r="I7" i="6" s="1"/>
  <c r="W7" i="6"/>
  <c r="G7" i="6" s="1"/>
  <c r="U7" i="6"/>
  <c r="E7" i="6" s="1"/>
  <c r="T7" i="6"/>
  <c r="D7" i="6" s="1"/>
  <c r="S7" i="6"/>
  <c r="C7" i="6" s="1"/>
  <c r="R7" i="6"/>
  <c r="B7" i="6" s="1"/>
  <c r="Y6" i="6"/>
  <c r="I6" i="6" s="1"/>
  <c r="X6" i="6"/>
  <c r="H6" i="6" s="1"/>
  <c r="W6" i="6"/>
  <c r="G6" i="6" s="1"/>
  <c r="U6" i="6"/>
  <c r="E6" i="6" s="1"/>
  <c r="T6" i="6"/>
  <c r="D6" i="6" s="1"/>
  <c r="S6" i="6"/>
  <c r="C6" i="6" s="1"/>
  <c r="R6" i="6"/>
  <c r="B6" i="6" s="1"/>
  <c r="I44" i="4"/>
  <c r="H44" i="4"/>
  <c r="G44" i="4"/>
  <c r="F44" i="4"/>
  <c r="E44" i="4"/>
  <c r="D44" i="4"/>
  <c r="C44" i="4"/>
  <c r="B44" i="4"/>
  <c r="I41" i="4"/>
  <c r="H41" i="4"/>
  <c r="G41" i="4"/>
  <c r="F41" i="4"/>
  <c r="E41" i="4"/>
  <c r="D41" i="4"/>
  <c r="C41" i="4"/>
  <c r="B41" i="4"/>
  <c r="I40" i="4"/>
  <c r="H40" i="4"/>
  <c r="G40" i="4"/>
  <c r="F40" i="4"/>
  <c r="E40" i="4"/>
  <c r="D40" i="4"/>
  <c r="C40" i="4"/>
  <c r="B40" i="4"/>
  <c r="I39" i="4"/>
  <c r="H39" i="4"/>
  <c r="G39" i="4"/>
  <c r="F39" i="4"/>
  <c r="E39" i="4"/>
  <c r="D39" i="4"/>
  <c r="C39" i="4"/>
  <c r="B39" i="4"/>
  <c r="I38" i="4"/>
  <c r="H38" i="4"/>
  <c r="G38" i="4"/>
  <c r="F38" i="4"/>
  <c r="E38" i="4"/>
  <c r="D38" i="4"/>
  <c r="C38" i="4"/>
  <c r="B38" i="4"/>
  <c r="I37" i="4"/>
  <c r="H37" i="4"/>
  <c r="G37" i="4"/>
  <c r="F37" i="4"/>
  <c r="E37" i="4"/>
  <c r="D37" i="4"/>
  <c r="C37" i="4"/>
  <c r="B37" i="4"/>
  <c r="I36" i="4"/>
  <c r="H36" i="4"/>
  <c r="G36" i="4"/>
  <c r="F36" i="4"/>
  <c r="E36" i="4"/>
  <c r="D36" i="4"/>
  <c r="C36" i="4"/>
  <c r="B36" i="4"/>
  <c r="I35" i="4"/>
  <c r="H35" i="4"/>
  <c r="G35" i="4"/>
  <c r="F35" i="4"/>
  <c r="E35" i="4"/>
  <c r="D35" i="4"/>
  <c r="C35" i="4"/>
  <c r="B35" i="4"/>
  <c r="I34" i="4"/>
  <c r="H34" i="4"/>
  <c r="G34" i="4"/>
  <c r="F34" i="4"/>
  <c r="E34" i="4"/>
  <c r="D34" i="4"/>
  <c r="C34" i="4"/>
  <c r="B34" i="4"/>
  <c r="I33" i="4"/>
  <c r="H33" i="4"/>
  <c r="G33" i="4"/>
  <c r="F33" i="4"/>
  <c r="E33" i="4"/>
  <c r="D33" i="4"/>
  <c r="C33" i="4"/>
  <c r="B33" i="4"/>
  <c r="I32" i="4"/>
  <c r="H32" i="4"/>
  <c r="G32" i="4"/>
  <c r="F32" i="4"/>
  <c r="E32" i="4"/>
  <c r="D32" i="4"/>
  <c r="C32" i="4"/>
  <c r="B32" i="4"/>
  <c r="I31" i="4"/>
  <c r="H31" i="4"/>
  <c r="G31" i="4"/>
  <c r="F31" i="4"/>
  <c r="E31" i="4"/>
  <c r="D31" i="4"/>
  <c r="C31" i="4"/>
  <c r="B31" i="4"/>
  <c r="I30" i="4"/>
  <c r="H30" i="4"/>
  <c r="G30" i="4"/>
  <c r="F30" i="4"/>
  <c r="E30" i="4"/>
  <c r="D30" i="4"/>
  <c r="C30" i="4"/>
  <c r="B30" i="4"/>
  <c r="I29" i="4"/>
  <c r="H29" i="4"/>
  <c r="G29" i="4"/>
  <c r="F29" i="4"/>
  <c r="E29" i="4"/>
  <c r="D29" i="4"/>
  <c r="C29" i="4"/>
  <c r="B29" i="4"/>
  <c r="I28" i="4"/>
  <c r="H28" i="4"/>
  <c r="G28" i="4"/>
  <c r="F28" i="4"/>
  <c r="E28" i="4"/>
  <c r="D28" i="4"/>
  <c r="C28" i="4"/>
  <c r="B28" i="4"/>
  <c r="I27" i="4"/>
  <c r="H27" i="4"/>
  <c r="G27" i="4"/>
  <c r="F27" i="4"/>
  <c r="E27" i="4"/>
  <c r="D27" i="4"/>
  <c r="C27" i="4"/>
  <c r="B27" i="4"/>
  <c r="I26" i="4"/>
  <c r="H26" i="4"/>
  <c r="G26" i="4"/>
  <c r="F26" i="4"/>
  <c r="E26" i="4"/>
  <c r="D26" i="4"/>
  <c r="C26" i="4"/>
  <c r="B26" i="4"/>
  <c r="I25" i="4"/>
  <c r="H25" i="4"/>
  <c r="G25" i="4"/>
  <c r="F25" i="4"/>
  <c r="E25" i="4"/>
  <c r="D25" i="4"/>
  <c r="C25" i="4"/>
  <c r="B25" i="4"/>
  <c r="I24" i="4"/>
  <c r="H24" i="4"/>
  <c r="G24" i="4"/>
  <c r="F24" i="4"/>
  <c r="E24" i="4"/>
  <c r="D24" i="4"/>
  <c r="C24" i="4"/>
  <c r="B24" i="4"/>
  <c r="I23" i="4"/>
  <c r="H23" i="4"/>
  <c r="G23" i="4"/>
  <c r="F23" i="4"/>
  <c r="E23" i="4"/>
  <c r="D23" i="4"/>
  <c r="C23" i="4"/>
  <c r="B23" i="4"/>
  <c r="I22" i="4"/>
  <c r="H22" i="4"/>
  <c r="G22" i="4"/>
  <c r="F22" i="4"/>
  <c r="E22" i="4"/>
  <c r="D22" i="4"/>
  <c r="C22" i="4"/>
  <c r="B22" i="4"/>
  <c r="I21" i="4"/>
  <c r="H21" i="4"/>
  <c r="G21" i="4"/>
  <c r="F21" i="4"/>
  <c r="E21" i="4"/>
  <c r="D21" i="4"/>
  <c r="C21" i="4"/>
  <c r="B21" i="4"/>
  <c r="I20" i="4"/>
  <c r="H20" i="4"/>
  <c r="G20" i="4"/>
  <c r="F20" i="4"/>
  <c r="E20" i="4"/>
  <c r="D20" i="4"/>
  <c r="C20" i="4"/>
  <c r="B20" i="4"/>
  <c r="I19" i="4"/>
  <c r="H19" i="4"/>
  <c r="G19" i="4"/>
  <c r="F19" i="4"/>
  <c r="E19" i="4"/>
  <c r="D19" i="4"/>
  <c r="C19" i="4"/>
  <c r="B19" i="4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  <c r="I14" i="4"/>
  <c r="H14" i="4"/>
  <c r="G14" i="4"/>
  <c r="F14" i="4"/>
  <c r="E14" i="4"/>
  <c r="D14" i="4"/>
  <c r="C14" i="4"/>
  <c r="B14" i="4"/>
  <c r="I13" i="4"/>
  <c r="H13" i="4"/>
  <c r="G13" i="4"/>
  <c r="F13" i="4"/>
  <c r="E13" i="4"/>
  <c r="D13" i="4"/>
  <c r="C13" i="4"/>
  <c r="B13" i="4"/>
  <c r="I12" i="4"/>
  <c r="H12" i="4"/>
  <c r="G12" i="4"/>
  <c r="F12" i="4"/>
  <c r="E12" i="4"/>
  <c r="D12" i="4"/>
  <c r="C12" i="4"/>
  <c r="B12" i="4"/>
  <c r="I11" i="4"/>
  <c r="H11" i="4"/>
  <c r="G11" i="4"/>
  <c r="F11" i="4"/>
  <c r="E11" i="4"/>
  <c r="D11" i="4"/>
  <c r="C11" i="4"/>
  <c r="B11" i="4"/>
  <c r="I10" i="4"/>
  <c r="H10" i="4"/>
  <c r="G10" i="4"/>
  <c r="F10" i="4"/>
  <c r="E10" i="4"/>
  <c r="D10" i="4"/>
  <c r="C10" i="4"/>
  <c r="B10" i="4"/>
  <c r="I9" i="4"/>
  <c r="H9" i="4"/>
  <c r="G9" i="4"/>
  <c r="F9" i="4"/>
  <c r="E9" i="4"/>
  <c r="D9" i="4"/>
  <c r="C9" i="4"/>
  <c r="B9" i="4"/>
  <c r="I8" i="4"/>
  <c r="H8" i="4"/>
  <c r="G8" i="4"/>
  <c r="F8" i="4"/>
  <c r="E8" i="4"/>
  <c r="D8" i="4"/>
  <c r="C8" i="4"/>
  <c r="B8" i="4"/>
  <c r="I7" i="4"/>
  <c r="H7" i="4"/>
  <c r="G7" i="4"/>
  <c r="F7" i="4"/>
  <c r="E7" i="4"/>
  <c r="D7" i="4"/>
  <c r="C7" i="4"/>
  <c r="B7" i="4"/>
  <c r="I6" i="4"/>
  <c r="H6" i="4"/>
  <c r="G6" i="4"/>
  <c r="F6" i="4"/>
  <c r="E6" i="4"/>
  <c r="D6" i="4"/>
  <c r="C6" i="4"/>
  <c r="B6" i="4"/>
  <c r="Z6" i="3"/>
  <c r="AA6" i="3"/>
  <c r="T6" i="3"/>
  <c r="U6" i="3"/>
  <c r="N6" i="3"/>
  <c r="O6" i="3"/>
  <c r="D6" i="3"/>
  <c r="E6" i="3"/>
  <c r="F6" i="3"/>
  <c r="G6" i="3"/>
  <c r="H6" i="3"/>
  <c r="I6" i="3"/>
  <c r="D22" i="3"/>
  <c r="E22" i="3"/>
  <c r="F22" i="3"/>
  <c r="G22" i="3"/>
  <c r="D23" i="3"/>
  <c r="E23" i="3"/>
  <c r="F23" i="3"/>
  <c r="G23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D30" i="3"/>
  <c r="E30" i="3"/>
  <c r="F30" i="3"/>
  <c r="G30" i="3"/>
  <c r="D31" i="3"/>
  <c r="E31" i="3"/>
  <c r="F31" i="3"/>
  <c r="G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D36" i="3"/>
  <c r="E36" i="3"/>
  <c r="F36" i="3"/>
  <c r="G36" i="3"/>
  <c r="D37" i="3"/>
  <c r="E37" i="3"/>
  <c r="F37" i="3"/>
  <c r="G37" i="3"/>
  <c r="D38" i="3"/>
  <c r="E38" i="3"/>
  <c r="F38" i="3"/>
  <c r="G38" i="3"/>
  <c r="D39" i="3"/>
  <c r="E39" i="3"/>
  <c r="F39" i="3"/>
  <c r="G39" i="3"/>
  <c r="D40" i="3"/>
  <c r="E40" i="3"/>
  <c r="F40" i="3"/>
  <c r="G40" i="3"/>
  <c r="D7" i="3"/>
  <c r="E7" i="3"/>
  <c r="F7" i="3"/>
  <c r="G7" i="3"/>
  <c r="D8" i="3"/>
  <c r="E8" i="3"/>
  <c r="F8" i="3"/>
  <c r="G8" i="3"/>
  <c r="D9" i="3"/>
  <c r="E9" i="3"/>
  <c r="F9" i="3"/>
  <c r="G9" i="3"/>
  <c r="N7" i="3"/>
  <c r="O7" i="3"/>
  <c r="T21" i="3"/>
  <c r="U21" i="3"/>
  <c r="AA19" i="3"/>
  <c r="AA40" i="3"/>
  <c r="Z40" i="3"/>
  <c r="AA39" i="3"/>
  <c r="Z39" i="3"/>
  <c r="AA38" i="3"/>
  <c r="Z38" i="3"/>
  <c r="AA37" i="3"/>
  <c r="Z37" i="3"/>
  <c r="AA36" i="3"/>
  <c r="Z36" i="3"/>
  <c r="AA35" i="3"/>
  <c r="Z35" i="3"/>
  <c r="AA34" i="3"/>
  <c r="Z34" i="3"/>
  <c r="AA33" i="3"/>
  <c r="Z33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AA20" i="3"/>
  <c r="Z20" i="3"/>
  <c r="Z19" i="3"/>
  <c r="AA18" i="3"/>
  <c r="Z18" i="3"/>
  <c r="AA17" i="3"/>
  <c r="Z17" i="3"/>
  <c r="AA16" i="3"/>
  <c r="Z16" i="3"/>
  <c r="AA15" i="3"/>
  <c r="Z15" i="3"/>
  <c r="AA14" i="3"/>
  <c r="Z14" i="3"/>
  <c r="AA13" i="3"/>
  <c r="Z13" i="3"/>
  <c r="AA12" i="3"/>
  <c r="Z12" i="3"/>
  <c r="AA11" i="3"/>
  <c r="Z11" i="3"/>
  <c r="AA10" i="3"/>
  <c r="Z10" i="3"/>
  <c r="AA9" i="3"/>
  <c r="Z9" i="3"/>
  <c r="AA8" i="3"/>
  <c r="Z8" i="3"/>
  <c r="AA7" i="3"/>
  <c r="Z7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U7" i="3"/>
  <c r="T7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C10" i="3" s="1"/>
  <c r="N10" i="3"/>
  <c r="O9" i="3"/>
  <c r="N9" i="3"/>
  <c r="O8" i="3"/>
  <c r="N8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C28" i="3" s="1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I7" i="3"/>
  <c r="H7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F14" i="3"/>
  <c r="G14" i="3"/>
  <c r="D15" i="3"/>
  <c r="E15" i="3"/>
  <c r="F15" i="3"/>
  <c r="G15" i="3"/>
  <c r="D16" i="3"/>
  <c r="E16" i="3"/>
  <c r="F16" i="3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F13" i="6"/>
  <c r="G18" i="6"/>
  <c r="C36" i="3" l="1"/>
  <c r="C32" i="3"/>
  <c r="B17" i="3"/>
  <c r="K27" i="2"/>
  <c r="K7" i="2"/>
  <c r="K23" i="2"/>
  <c r="K19" i="2"/>
  <c r="K11" i="2"/>
  <c r="K15" i="2"/>
  <c r="C40" i="3"/>
  <c r="K35" i="2"/>
  <c r="C7" i="3"/>
  <c r="C6" i="3"/>
  <c r="C20" i="3"/>
  <c r="C19" i="3"/>
  <c r="C26" i="3"/>
  <c r="B24" i="3"/>
  <c r="B32" i="3"/>
  <c r="B22" i="3"/>
  <c r="C24" i="3"/>
  <c r="C14" i="3"/>
  <c r="B8" i="3"/>
  <c r="C39" i="3"/>
  <c r="C13" i="3"/>
  <c r="C17" i="3"/>
  <c r="C22" i="3"/>
  <c r="C30" i="3"/>
  <c r="C38" i="3"/>
  <c r="C16" i="3"/>
  <c r="B21" i="3"/>
  <c r="B25" i="3"/>
  <c r="B23" i="3"/>
  <c r="B10" i="3"/>
  <c r="B27" i="3"/>
  <c r="B31" i="3"/>
  <c r="B35" i="3"/>
  <c r="B13" i="3"/>
  <c r="B11" i="3"/>
  <c r="B30" i="3"/>
  <c r="B19" i="3"/>
  <c r="C15" i="3"/>
  <c r="B33" i="3"/>
  <c r="C18" i="3"/>
  <c r="C8" i="3"/>
  <c r="B39" i="3"/>
  <c r="C35" i="3"/>
  <c r="B18" i="3"/>
  <c r="B12" i="3"/>
  <c r="B28" i="3"/>
  <c r="C21" i="3"/>
  <c r="B29" i="3"/>
  <c r="B26" i="3"/>
  <c r="B37" i="3"/>
  <c r="B7" i="3"/>
  <c r="B15" i="3"/>
  <c r="B9" i="3"/>
  <c r="B6" i="3"/>
  <c r="C37" i="3"/>
  <c r="C33" i="3"/>
  <c r="B20" i="3"/>
  <c r="C12" i="3"/>
  <c r="K41" i="1"/>
  <c r="K44" i="1"/>
  <c r="C34" i="3"/>
  <c r="C29" i="3"/>
  <c r="B34" i="3"/>
  <c r="C31" i="3"/>
  <c r="C11" i="3"/>
  <c r="B36" i="3"/>
  <c r="B38" i="3"/>
  <c r="C23" i="3"/>
  <c r="C9" i="3"/>
  <c r="B14" i="3"/>
  <c r="B40" i="3"/>
  <c r="C25" i="3"/>
  <c r="K31" i="2"/>
  <c r="C27" i="3"/>
  <c r="B16" i="3"/>
  <c r="K8" i="2"/>
  <c r="K12" i="2"/>
  <c r="K16" i="2"/>
  <c r="K20" i="2"/>
  <c r="K24" i="2"/>
  <c r="K28" i="2"/>
  <c r="K32" i="2"/>
  <c r="K36" i="2"/>
  <c r="K6" i="2"/>
  <c r="K10" i="2"/>
  <c r="K14" i="2"/>
  <c r="K18" i="2"/>
  <c r="K22" i="2"/>
  <c r="K34" i="2"/>
  <c r="K38" i="2"/>
  <c r="K9" i="2"/>
  <c r="K13" i="2"/>
  <c r="K17" i="2"/>
  <c r="K21" i="2"/>
  <c r="K25" i="2"/>
  <c r="K33" i="2"/>
  <c r="K37" i="2"/>
  <c r="K41" i="2"/>
  <c r="K40" i="2"/>
  <c r="K39" i="2"/>
  <c r="K26" i="2"/>
  <c r="K40" i="1"/>
  <c r="K36" i="1"/>
  <c r="K32" i="1"/>
  <c r="K28" i="1"/>
  <c r="K24" i="1"/>
  <c r="K20" i="1"/>
  <c r="K16" i="1"/>
  <c r="K12" i="1"/>
  <c r="K8" i="1"/>
  <c r="O6" i="1"/>
  <c r="P29" i="1"/>
  <c r="P27" i="1"/>
  <c r="P25" i="1"/>
  <c r="P23" i="1"/>
  <c r="P21" i="1"/>
  <c r="P19" i="1"/>
  <c r="P17" i="1"/>
  <c r="P15" i="1"/>
  <c r="P13" i="1"/>
  <c r="P11" i="1"/>
  <c r="P9" i="1"/>
  <c r="P7" i="1"/>
  <c r="K37" i="1"/>
  <c r="K33" i="1"/>
  <c r="K29" i="1"/>
  <c r="K25" i="1"/>
  <c r="K21" i="1"/>
  <c r="K17" i="1"/>
  <c r="K13" i="1"/>
  <c r="K9" i="1"/>
  <c r="O30" i="1"/>
  <c r="O28" i="1"/>
  <c r="O26" i="1"/>
  <c r="O24" i="1"/>
  <c r="O22" i="1"/>
  <c r="O20" i="1"/>
  <c r="O18" i="1"/>
  <c r="O16" i="1"/>
  <c r="O14" i="1"/>
  <c r="O12" i="1"/>
  <c r="O10" i="1"/>
  <c r="O8" i="1"/>
  <c r="K38" i="1"/>
  <c r="K34" i="1"/>
  <c r="K30" i="1"/>
  <c r="K26" i="1"/>
  <c r="K22" i="1"/>
  <c r="K18" i="1"/>
  <c r="K14" i="1"/>
  <c r="K10" i="1"/>
  <c r="K6" i="1"/>
  <c r="K39" i="1"/>
  <c r="K35" i="1"/>
  <c r="K31" i="1"/>
  <c r="K27" i="1"/>
  <c r="K23" i="1"/>
  <c r="K19" i="1"/>
  <c r="K15" i="1"/>
  <c r="K11" i="1"/>
  <c r="K7" i="1"/>
  <c r="P6" i="2"/>
  <c r="O7" i="2"/>
  <c r="P10" i="2"/>
  <c r="O11" i="2"/>
  <c r="P14" i="2"/>
  <c r="O15" i="2"/>
  <c r="P18" i="2"/>
  <c r="O19" i="2"/>
  <c r="P22" i="2"/>
  <c r="O23" i="2"/>
  <c r="P26" i="2"/>
  <c r="O27" i="2"/>
  <c r="P30" i="2"/>
  <c r="O31" i="2"/>
  <c r="P34" i="2"/>
  <c r="O35" i="2"/>
  <c r="P38" i="2"/>
  <c r="O39" i="2"/>
  <c r="P44" i="2"/>
  <c r="P9" i="2"/>
  <c r="P13" i="2"/>
  <c r="P17" i="2"/>
  <c r="P21" i="2"/>
  <c r="P25" i="2"/>
  <c r="P33" i="2"/>
  <c r="P37" i="2"/>
  <c r="P41" i="2"/>
  <c r="P8" i="2"/>
  <c r="P12" i="2"/>
  <c r="P16" i="2"/>
  <c r="P20" i="2"/>
  <c r="P24" i="2"/>
  <c r="P28" i="2"/>
  <c r="P32" i="2"/>
  <c r="P36" i="2"/>
  <c r="P40" i="2"/>
  <c r="B29" i="2"/>
  <c r="M29" i="2"/>
  <c r="C29" i="2"/>
  <c r="K29" i="2" l="1"/>
  <c r="P29" i="2"/>
  <c r="O29" i="2"/>
  <c r="L30" i="2"/>
  <c r="C30" i="2"/>
  <c r="K30" i="2"/>
</calcChain>
</file>

<file path=xl/sharedStrings.xml><?xml version="1.0" encoding="utf-8"?>
<sst xmlns="http://schemas.openxmlformats.org/spreadsheetml/2006/main" count="1918" uniqueCount="174">
  <si>
    <t>연도</t>
  </si>
  <si>
    <t>국립</t>
  </si>
  <si>
    <t>공립</t>
  </si>
  <si>
    <t>사립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</si>
  <si>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</si>
  <si>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</si>
  <si>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</si>
  <si>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</si>
  <si>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</si>
  <si>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</si>
  <si>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</si>
  <si>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</si>
  <si>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</si>
  <si>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</si>
  <si>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</si>
  <si>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</si>
  <si>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</si>
  <si>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</si>
  <si>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</si>
  <si>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</si>
  <si>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</si>
  <si>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</si>
  <si>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</si>
  <si>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</si>
  <si>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</si>
  <si>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</si>
  <si>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</si>
  <si>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</si>
  <si>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</si>
  <si>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</si>
  <si>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</si>
  <si>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</si>
  <si>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</si>
  <si>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</si>
  <si>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</si>
  <si>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</si>
  <si>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</si>
  <si>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</si>
  <si>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전임+조교+비전임</t>
    <phoneticPr fontId="1" type="noConversion"/>
  </si>
  <si>
    <t>전임+조교</t>
    <phoneticPr fontId="1" type="noConversion"/>
  </si>
  <si>
    <t>전임</t>
    <phoneticPr fontId="1" type="noConversion"/>
  </si>
  <si>
    <t>전임+조교+비전임</t>
  </si>
  <si>
    <t>2014</t>
  </si>
  <si>
    <t>2015</t>
  </si>
  <si>
    <t>합계</t>
    <phoneticPr fontId="1" type="noConversion"/>
  </si>
  <si>
    <t>계</t>
    <phoneticPr fontId="1" type="noConversion"/>
  </si>
  <si>
    <t>여</t>
    <phoneticPr fontId="1" type="noConversion"/>
  </si>
  <si>
    <t>전문대학 설립별 전임교원수</t>
    <phoneticPr fontId="1" type="noConversion"/>
  </si>
  <si>
    <t>계</t>
    <phoneticPr fontId="1" type="noConversion"/>
  </si>
  <si>
    <t>여</t>
    <phoneticPr fontId="1" type="noConversion"/>
  </si>
  <si>
    <t>전문대학 설립별 비전임교원수</t>
    <phoneticPr fontId="1" type="noConversion"/>
  </si>
  <si>
    <t>전체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</si>
  <si>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</si>
  <si>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</si>
  <si>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</si>
  <si>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전임강사</t>
    <phoneticPr fontId="1" type="noConversion"/>
  </si>
  <si>
    <t>조교</t>
    <phoneticPr fontId="1" type="noConversion"/>
  </si>
  <si>
    <t>시간강사</t>
    <phoneticPr fontId="3" type="noConversion"/>
  </si>
  <si>
    <t>겸임교수</t>
    <phoneticPr fontId="1" type="noConversion"/>
  </si>
  <si>
    <t>명예교수</t>
    <phoneticPr fontId="1" type="noConversion"/>
  </si>
  <si>
    <t>기타</t>
    <phoneticPr fontId="1" type="noConversion"/>
  </si>
  <si>
    <t>비전임 전체 교원 + 조교</t>
    <phoneticPr fontId="3" type="noConversion"/>
  </si>
  <si>
    <t>총(학)장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</si>
  <si>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</si>
  <si>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</si>
  <si>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</si>
  <si>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국내</t>
    <phoneticPr fontId="1" type="noConversion"/>
  </si>
  <si>
    <t>국외</t>
    <phoneticPr fontId="1" type="noConversion"/>
  </si>
  <si>
    <t>계</t>
    <phoneticPr fontId="1" type="noConversion"/>
  </si>
  <si>
    <t>여</t>
    <phoneticPr fontId="1" type="noConversion"/>
  </si>
  <si>
    <t>합계에 포함된 교원 범위</t>
    <phoneticPr fontId="1" type="noConversion"/>
  </si>
  <si>
    <t>연도</t>
    <phoneticPr fontId="1" type="noConversion"/>
  </si>
  <si>
    <t>전문대학 직위별 전임교원수</t>
    <phoneticPr fontId="3" type="noConversion"/>
  </si>
  <si>
    <t>전문대학 직위별 비전임교원수</t>
    <phoneticPr fontId="3" type="noConversion"/>
  </si>
  <si>
    <t>여교원비율</t>
    <phoneticPr fontId="1" type="noConversion"/>
  </si>
  <si>
    <t>설립비율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</si>
  <si>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</si>
  <si>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</si>
  <si>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</si>
  <si>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전임</t>
  </si>
  <si>
    <t>강사</t>
    <phoneticPr fontId="1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</si>
  <si>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</si>
  <si>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</si>
  <si>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</si>
  <si>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</si>
  <si>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</si>
  <si>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* 출처 : 한국교육개발원 [교육통계연보], https://kess.kedi.re.kr/</t>
    <phoneticPr fontId="1" type="noConversion"/>
  </si>
  <si>
    <t xml:space="preserve">   - 단, 2013년부터 전임강사 폐지에 따라 전임교원은 교수, 부교수, 조교수로 조사됨</t>
    <phoneticPr fontId="1" type="noConversion"/>
  </si>
  <si>
    <t xml:space="preserve">   - 국·공립 대학은 전임교원의 조건을 충족하는 기금교수 포함</t>
    <phoneticPr fontId="1" type="noConversion"/>
  </si>
  <si>
    <t>2) 1979~1986년까지는 비전임교원수에 조교를 포함해 계수함</t>
    <phoneticPr fontId="1" type="noConversion"/>
  </si>
  <si>
    <t>전문대학 학위별 교원수</t>
    <phoneticPr fontId="1" type="noConversion"/>
  </si>
  <si>
    <t>1) 전임교원수는 휴직교원을 포함한 총(학)장 및 전임교원(교수, 부교수, 조교수, 전임강사) 수임</t>
    <phoneticPr fontId="1" type="noConversion"/>
  </si>
  <si>
    <t>2) 특별법 및 타부처 설립에 근거한 대학 현황이 2011년부터 정식 조사되어 전임교원수에 포함됨</t>
    <phoneticPr fontId="1" type="noConversion"/>
  </si>
  <si>
    <t>4) 학위별 전임교원수와 설립별/직위별 전임교원수는 산정하는 방식의 차이로 합계가 일치하지 않음(1998년 이후부터 일치함)</t>
    <phoneticPr fontId="1" type="noConversion"/>
  </si>
  <si>
    <t>`</t>
    <phoneticPr fontId="32" type="noConversion"/>
  </si>
  <si>
    <t>단순합</t>
    <phoneticPr fontId="1" type="noConversion"/>
  </si>
  <si>
    <t>단순합</t>
    <phoneticPr fontId="1" type="noConversion"/>
  </si>
  <si>
    <t>전문대학 직위별 전임교원수</t>
    <phoneticPr fontId="1" type="noConversion"/>
  </si>
  <si>
    <t>단순합</t>
    <phoneticPr fontId="1" type="noConversion"/>
  </si>
  <si>
    <t>직위별 비전임교원 전체 (조교 제외, only 비전임)</t>
  </si>
  <si>
    <t>직위별 비전임교원 전체 (조교 제외, only 비전임)</t>
    <phoneticPr fontId="1" type="noConversion"/>
  </si>
  <si>
    <t>시트명 설립별 비전임교원수에 아래와 같은 각주 기재됨 OK</t>
    <phoneticPr fontId="32" type="noConversion"/>
  </si>
  <si>
    <t>전임+조교</t>
  </si>
  <si>
    <t>단순합</t>
    <phoneticPr fontId="1" type="noConversion"/>
  </si>
  <si>
    <t>학위별 교원수</t>
    <phoneticPr fontId="1" type="noConversion"/>
  </si>
  <si>
    <t>전문대학 설립별 전임교원수</t>
    <phoneticPr fontId="1" type="noConversion"/>
  </si>
  <si>
    <t>학위별 교원수</t>
    <phoneticPr fontId="32" type="noConversion"/>
  </si>
  <si>
    <t>설립별 전임교원수</t>
    <phoneticPr fontId="32" type="noConversion"/>
  </si>
  <si>
    <t>학위별 교원수 시트에 해당 각주 내용 있음 ok</t>
    <phoneticPr fontId="32" type="noConversion"/>
  </si>
  <si>
    <t>직위별 교원수</t>
    <phoneticPr fontId="1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</si>
  <si>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</si>
  <si>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</si>
  <si>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</si>
  <si>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</si>
  <si>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전임</t>
    <phoneticPr fontId="1" type="noConversion"/>
  </si>
  <si>
    <t>출처: 한국교육개발원 [교육통계연보], https://kess.kedi.re.kr/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</si>
  <si>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</si>
  <si>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</si>
  <si>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</si>
  <si>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</si>
  <si>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주: 1. 비전임교원수는 비전임교원(겸임교수, 명예교수, 기타가 포함되며, 기타는 객원교수와 대우교수를 포함하는 기타임, 2020년부터 강사가 포함됨)과 시간강사를 합하여 보여줌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</si>
  <si>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</si>
  <si>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- 국·공립 대학은 전임교원의 조건을 충족하는 기금교수 포함</t>
    <phoneticPr fontId="1" type="noConversion"/>
  </si>
  <si>
    <t xml:space="preserve">      - 단, 2013년부터 전임강사 폐지에 따라 전임교원은 교수, 부교수, 조교수로 조사됨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</si>
  <si>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</si>
  <si>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-</t>
    <phoneticPr fontId="3" type="noConversion"/>
  </si>
  <si>
    <t>출처: 한국교육개발원 [교육통계연보], https://kess.kedi.re.kr/</t>
    <phoneticPr fontId="1" type="noConversion"/>
  </si>
  <si>
    <t>주: 1. 전임교원 1인당 학생수 = 재학생수 / 전임교원수</t>
    <phoneticPr fontId="1" type="noConversion"/>
  </si>
  <si>
    <t>전임교원1인당 학생수</t>
    <phoneticPr fontId="1" type="noConversion"/>
  </si>
  <si>
    <t>재적학생수</t>
    <phoneticPr fontId="1" type="noConversion"/>
  </si>
  <si>
    <t>전임교원수</t>
    <phoneticPr fontId="1" type="noConversion"/>
  </si>
  <si>
    <t>전문대학 전임교원 1인당 학생수</t>
    <phoneticPr fontId="1" type="noConversion"/>
  </si>
  <si>
    <t>출처: 한국교육개발원 [교육통계연보], https://kess.kedi.re.kr/</t>
    <phoneticPr fontId="1" type="noConversion"/>
  </si>
  <si>
    <t>비율</t>
    <phoneticPr fontId="1" type="noConversion"/>
  </si>
  <si>
    <t>비전임교원수</t>
    <phoneticPr fontId="1" type="noConversion"/>
  </si>
  <si>
    <t>전임교원수</t>
    <phoneticPr fontId="1" type="noConversion"/>
  </si>
  <si>
    <t>전임교원수</t>
    <phoneticPr fontId="1" type="noConversion"/>
  </si>
  <si>
    <t>비율</t>
    <phoneticPr fontId="1" type="noConversion"/>
  </si>
  <si>
    <t>전임교원수</t>
    <phoneticPr fontId="1" type="noConversion"/>
  </si>
  <si>
    <t>비율</t>
    <phoneticPr fontId="1" type="noConversion"/>
  </si>
  <si>
    <t>전체</t>
    <phoneticPr fontId="1" type="noConversion"/>
  </si>
  <si>
    <t>전문대학 설립별 전임교원 대비 비전임교원 비율</t>
    <phoneticPr fontId="1" type="noConversion"/>
  </si>
  <si>
    <t>* 한국교육개발원은 1999년부터 교육통계조사를 담당하였으며 이전 데이터는 교육통계연보로만 확인가능함</t>
    <phoneticPr fontId="45" type="noConversion"/>
  </si>
  <si>
    <t>전임교원수</t>
    <phoneticPr fontId="1" type="noConversion"/>
  </si>
  <si>
    <t>전임여교원</t>
    <phoneticPr fontId="1" type="noConversion"/>
  </si>
  <si>
    <t>국공립 여교원</t>
    <phoneticPr fontId="1" type="noConversion"/>
  </si>
  <si>
    <t>사립 여교원</t>
    <phoneticPr fontId="1" type="noConversion"/>
  </si>
  <si>
    <t>2016</t>
  </si>
  <si>
    <t>비전임여교원</t>
    <phoneticPr fontId="1" type="noConversion"/>
  </si>
  <si>
    <t>사립 여교원</t>
    <phoneticPr fontId="1" type="noConversion"/>
  </si>
  <si>
    <t>국공립</t>
    <phoneticPr fontId="32" type="noConversion"/>
  </si>
  <si>
    <t>전임교원 1인당 학생수</t>
    <phoneticPr fontId="1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</si>
  <si>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</si>
  <si>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3. 특별법 및 타부처 설립에 근거한 대학 현황이 2011년부터 정식 조사되어 전임교원수에 포함됨</t>
    <phoneticPr fontId="1" type="noConversion"/>
  </si>
  <si>
    <t xml:space="preserve">       - 1979-1986: 비전임(명예교수)+조교</t>
    <phoneticPr fontId="32" type="noConversion"/>
  </si>
  <si>
    <t xml:space="preserve">     3. 비전임교원: , </t>
    <phoneticPr fontId="1" type="noConversion"/>
  </si>
  <si>
    <t>국공립</t>
    <phoneticPr fontId="32" type="noConversion"/>
  </si>
  <si>
    <t xml:space="preserve">     2. 비전임교원: , </t>
    <phoneticPr fontId="1" type="noConversion"/>
  </si>
  <si>
    <t xml:space="preserve">       - 1987- : 비전임(겸임교수, 객원교수, 대우교수, 명예교수, 기타)</t>
    <phoneticPr fontId="32" type="noConversion"/>
  </si>
  <si>
    <t>비전임교원(시간강사포함)</t>
    <phoneticPr fontId="1" type="noConversion"/>
  </si>
  <si>
    <t>비전임교원(시간강사 포함)</t>
    <phoneticPr fontId="1" type="noConversion"/>
  </si>
  <si>
    <t xml:space="preserve">     - 1979-1986: 비전임(명예교수)+조교</t>
    <phoneticPr fontId="32" type="noConversion"/>
  </si>
  <si>
    <t xml:space="preserve">    2. 비전임교원: , </t>
    <phoneticPr fontId="1" type="noConversion"/>
  </si>
  <si>
    <t xml:space="preserve">     - 1987~1997년: 전임+조교</t>
    <phoneticPr fontId="1" type="noConversion"/>
  </si>
  <si>
    <t xml:space="preserve">     - 1998년~: 전임</t>
    <phoneticPr fontId="1" type="noConversion"/>
  </si>
  <si>
    <t>주: 학위별 교원 범위</t>
    <phoneticPr fontId="1" type="noConversion"/>
  </si>
  <si>
    <t xml:space="preserve">     - 1979~1986년: 전임+비전임+조교</t>
    <phoneticPr fontId="1" type="noConversion"/>
  </si>
  <si>
    <t xml:space="preserve">       - 1987- : 비전임(겸임교수, 객원교수, 대우교수, 명예교수, 기타) + 시간강사</t>
    <phoneticPr fontId="32" type="noConversion"/>
  </si>
  <si>
    <t xml:space="preserve">     - 1987- : 비전임(겸임교수, 객원교수, 대우교수, 명예교수, 기타, 강사(2020년부터))</t>
    <phoneticPr fontId="32" type="noConversion"/>
  </si>
  <si>
    <t>비전임교원수(시간강사포함)</t>
    <phoneticPr fontId="1" type="noConversion"/>
  </si>
  <si>
    <t>비전임교원수(시간강사포함)</t>
    <phoneticPr fontId="1" type="noConversion"/>
  </si>
  <si>
    <t>비전임교원수(시간강사포함)</t>
    <phoneticPr fontId="1" type="noConversion"/>
  </si>
  <si>
    <t>주: 1. 전임교원 대비 비전임교원 비율 = 비전임교원수(시간강사포함) / 전임교원수 *100</t>
    <phoneticPr fontId="1" type="noConversion"/>
  </si>
  <si>
    <r>
      <t xml:space="preserve">     4. 분석자료집에는 </t>
    </r>
    <r>
      <rPr>
        <sz val="10"/>
        <rFont val="맑은 고딕"/>
        <family val="3"/>
        <charset val="129"/>
      </rPr>
      <t>총(학)장 및 소속학과가 없는 전임교원수를 제외해 "전임교원 1인당 학생수"를 산정하여 위 수치와 차이가 있음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</si>
</sst>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_);[Red]\(#,##0\)"/>
    <numFmt numFmtId="177" formatCode="0.0_ "/>
    <numFmt numFmtId="178" formatCode="_-* #,##0.0_-;\-* #,##0.0_-;_-* &quot;-&quot;??_-;_-@_-"/>
    <numFmt numFmtId="179" formatCode="#,##0.0_);[Red]\(#,##0.0\)"/>
    <numFmt numFmtId="180" formatCode="#,##0.0_ "/>
    <numFmt numFmtId="181" formatCode="0.0_);[Red]\(0.0\)"/>
  </numFmts>
  <fonts count="5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3"/>
      <charset val="129"/>
    </font>
    <font>
      <sz val="10"/>
      <name val="Arial"/>
      <family val="2"/>
    </font>
    <font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4"/>
      <color rgb="FFFF0000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1"/>
      <color theme="8" tint="-0.499984740745262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10"/>
      <color theme="3"/>
      <name val="맑은 고딕"/>
      <family val="3"/>
      <charset val="129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5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6" borderId="59" applyNumberFormat="0" applyAlignment="0" applyProtection="0">
      <alignment vertical="center"/>
    </xf>
    <xf numFmtId="0" fontId="9" fillId="26" borderId="5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8" borderId="60" applyNumberFormat="0" applyFont="0" applyAlignment="0" applyProtection="0">
      <alignment vertical="center"/>
    </xf>
    <xf numFmtId="0" fontId="6" fillId="28" borderId="60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61" applyNumberFormat="0" applyAlignment="0" applyProtection="0">
      <alignment vertical="center"/>
    </xf>
    <xf numFmtId="0" fontId="13" fillId="30" borderId="61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0" borderId="62" applyNumberFormat="0" applyFill="0" applyAlignment="0" applyProtection="0">
      <alignment vertical="center"/>
    </xf>
    <xf numFmtId="0" fontId="14" fillId="0" borderId="62" applyNumberFormat="0" applyFill="0" applyAlignment="0" applyProtection="0">
      <alignment vertical="center"/>
    </xf>
    <xf numFmtId="0" fontId="15" fillId="0" borderId="63" applyNumberFormat="0" applyFill="0" applyAlignment="0" applyProtection="0">
      <alignment vertical="center"/>
    </xf>
    <xf numFmtId="0" fontId="15" fillId="0" borderId="63" applyNumberFormat="0" applyFill="0" applyAlignment="0" applyProtection="0">
      <alignment vertical="center"/>
    </xf>
    <xf numFmtId="0" fontId="16" fillId="31" borderId="59" applyNumberFormat="0" applyAlignment="0" applyProtection="0">
      <alignment vertical="center"/>
    </xf>
    <xf numFmtId="0" fontId="16" fillId="31" borderId="59" applyNumberFormat="0" applyAlignment="0" applyProtection="0">
      <alignment vertical="center"/>
    </xf>
    <xf numFmtId="0" fontId="18" fillId="0" borderId="64" applyNumberFormat="0" applyFill="0" applyAlignment="0" applyProtection="0">
      <alignment vertical="center"/>
    </xf>
    <xf numFmtId="0" fontId="18" fillId="0" borderId="64" applyNumberFormat="0" applyFill="0" applyAlignment="0" applyProtection="0">
      <alignment vertical="center"/>
    </xf>
    <xf numFmtId="0" fontId="19" fillId="0" borderId="65" applyNumberFormat="0" applyFill="0" applyAlignment="0" applyProtection="0">
      <alignment vertical="center"/>
    </xf>
    <xf numFmtId="0" fontId="19" fillId="0" borderId="65" applyNumberFormat="0" applyFill="0" applyAlignment="0" applyProtection="0">
      <alignment vertical="center"/>
    </xf>
    <xf numFmtId="0" fontId="20" fillId="0" borderId="66" applyNumberFormat="0" applyFill="0" applyAlignment="0" applyProtection="0">
      <alignment vertical="center"/>
    </xf>
    <xf numFmtId="0" fontId="20" fillId="0" borderId="6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6" borderId="67" applyNumberFormat="0" applyAlignment="0" applyProtection="0">
      <alignment vertical="center"/>
    </xf>
    <xf numFmtId="0" fontId="22" fillId="26" borderId="67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/>
  </cellStyleXfs>
  <cellXfs count="819">
    <xf numFmtId="0" fontId="0" fillId="0" borderId="0" xfId="0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176" fontId="2" fillId="0" borderId="1" xfId="91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5" fillId="0" borderId="0" xfId="0" applyNumberFormat="1" applyFont="1">
      <alignment vertical="center"/>
    </xf>
    <xf numFmtId="0" fontId="26" fillId="0" borderId="0" xfId="0" applyFont="1">
      <alignment vertical="center"/>
    </xf>
    <xf numFmtId="176" fontId="2" fillId="0" borderId="1" xfId="91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right" vertical="center"/>
    </xf>
    <xf numFmtId="176" fontId="0" fillId="0" borderId="2" xfId="0" applyNumberFormat="1" applyFont="1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1" xfId="0" applyNumberFormat="1" applyFill="1" applyBorder="1" applyAlignment="1">
      <alignment horizontal="right" vertical="center"/>
    </xf>
    <xf numFmtId="176" fontId="6" fillId="0" borderId="1" xfId="64" applyNumberFormat="1" applyFont="1" applyBorder="1" applyAlignment="1">
      <alignment horizontal="right" vertical="center"/>
    </xf>
    <xf numFmtId="41" fontId="6" fillId="0" borderId="1" xfId="64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27" fillId="33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1" fontId="2" fillId="35" borderId="3" xfId="0" applyNumberFormat="1" applyFont="1" applyFill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/>
    </xf>
    <xf numFmtId="41" fontId="0" fillId="0" borderId="4" xfId="0" applyNumberFormat="1" applyBorder="1">
      <alignment vertical="center"/>
    </xf>
    <xf numFmtId="0" fontId="2" fillId="0" borderId="6" xfId="0" applyFont="1" applyBorder="1" applyAlignment="1">
      <alignment horizontal="center" vertical="center"/>
    </xf>
    <xf numFmtId="41" fontId="2" fillId="35" borderId="3" xfId="0" applyNumberFormat="1" applyFont="1" applyFill="1" applyBorder="1" applyAlignment="1">
      <alignment horizontal="right"/>
    </xf>
    <xf numFmtId="41" fontId="0" fillId="0" borderId="4" xfId="0" applyNumberFormat="1" applyFont="1" applyBorder="1">
      <alignment vertical="center"/>
    </xf>
    <xf numFmtId="41" fontId="6" fillId="0" borderId="1" xfId="64" applyNumberFormat="1" applyFont="1" applyBorder="1">
      <alignment vertical="center"/>
    </xf>
    <xf numFmtId="41" fontId="6" fillId="0" borderId="4" xfId="64" applyNumberFormat="1" applyFont="1" applyBorder="1">
      <alignment vertical="center"/>
    </xf>
    <xf numFmtId="41" fontId="6" fillId="0" borderId="1" xfId="64" applyNumberFormat="1" applyFont="1" applyFill="1" applyBorder="1">
      <alignment vertical="center"/>
    </xf>
    <xf numFmtId="41" fontId="6" fillId="0" borderId="4" xfId="64" applyNumberFormat="1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41" fontId="6" fillId="35" borderId="3" xfId="63" applyNumberFormat="1" applyFont="1" applyFill="1" applyBorder="1">
      <alignment vertical="center"/>
    </xf>
    <xf numFmtId="41" fontId="6" fillId="0" borderId="1" xfId="63" applyNumberFormat="1" applyFont="1" applyBorder="1">
      <alignment vertical="center"/>
    </xf>
    <xf numFmtId="41" fontId="6" fillId="0" borderId="4" xfId="63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41" fontId="6" fillId="35" borderId="8" xfId="63" applyNumberFormat="1" applyFont="1" applyFill="1" applyBorder="1">
      <alignment vertical="center"/>
    </xf>
    <xf numFmtId="41" fontId="6" fillId="0" borderId="9" xfId="63" applyNumberFormat="1" applyFont="1" applyBorder="1">
      <alignment vertical="center"/>
    </xf>
    <xf numFmtId="41" fontId="6" fillId="0" borderId="10" xfId="63" applyNumberFormat="1" applyFont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27" fillId="36" borderId="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27" fillId="37" borderId="1" xfId="0" applyNumberFormat="1" applyFont="1" applyFill="1" applyBorder="1" applyAlignment="1">
      <alignment horizontal="center" vertical="center"/>
    </xf>
    <xf numFmtId="176" fontId="27" fillId="36" borderId="4" xfId="0" applyNumberFormat="1" applyFont="1" applyFill="1" applyBorder="1" applyAlignment="1">
      <alignment horizontal="center" vertical="center"/>
    </xf>
    <xf numFmtId="41" fontId="2" fillId="38" borderId="14" xfId="0" applyNumberFormat="1" applyFont="1" applyFill="1" applyBorder="1" applyAlignment="1">
      <alignment horizontal="right" vertical="center"/>
    </xf>
    <xf numFmtId="41" fontId="2" fillId="38" borderId="14" xfId="0" applyNumberFormat="1" applyFont="1" applyFill="1" applyBorder="1" applyAlignment="1">
      <alignment horizontal="right"/>
    </xf>
    <xf numFmtId="41" fontId="6" fillId="38" borderId="14" xfId="63" applyNumberFormat="1" applyFont="1" applyFill="1" applyBorder="1">
      <alignment vertical="center"/>
    </xf>
    <xf numFmtId="41" fontId="6" fillId="38" borderId="15" xfId="63" applyNumberFormat="1" applyFont="1" applyFill="1" applyBorder="1">
      <alignment vertical="center"/>
    </xf>
    <xf numFmtId="41" fontId="6" fillId="35" borderId="9" xfId="63" applyNumberFormat="1" applyFont="1" applyFill="1" applyBorder="1">
      <alignment vertical="center"/>
    </xf>
    <xf numFmtId="0" fontId="27" fillId="33" borderId="1" xfId="0" applyFont="1" applyFill="1" applyBorder="1" applyAlignment="1">
      <alignment horizontal="center" vertical="center"/>
    </xf>
    <xf numFmtId="41" fontId="6" fillId="35" borderId="1" xfId="63" applyNumberFormat="1" applyFont="1" applyFill="1" applyBorder="1">
      <alignment vertical="center"/>
    </xf>
    <xf numFmtId="41" fontId="2" fillId="35" borderId="1" xfId="0" applyNumberFormat="1" applyFont="1" applyFill="1" applyBorder="1" applyAlignment="1">
      <alignment horizontal="right"/>
    </xf>
    <xf numFmtId="41" fontId="2" fillId="35" borderId="1" xfId="0" applyNumberFormat="1" applyFont="1" applyFill="1" applyBorder="1" applyAlignment="1">
      <alignment horizontal="right" vertical="center"/>
    </xf>
    <xf numFmtId="41" fontId="0" fillId="0" borderId="16" xfId="0" applyNumberFormat="1" applyBorder="1">
      <alignment vertical="center"/>
    </xf>
    <xf numFmtId="41" fontId="2" fillId="38" borderId="17" xfId="0" applyNumberFormat="1" applyFont="1" applyFill="1" applyBorder="1" applyAlignment="1">
      <alignment horizontal="right"/>
    </xf>
    <xf numFmtId="41" fontId="2" fillId="35" borderId="18" xfId="0" applyNumberFormat="1" applyFont="1" applyFill="1" applyBorder="1" applyAlignment="1">
      <alignment horizontal="right"/>
    </xf>
    <xf numFmtId="41" fontId="2" fillId="0" borderId="19" xfId="0" applyNumberFormat="1" applyFont="1" applyBorder="1" applyAlignment="1">
      <alignment horizontal="right"/>
    </xf>
    <xf numFmtId="0" fontId="2" fillId="0" borderId="20" xfId="0" applyFont="1" applyBorder="1" applyAlignment="1">
      <alignment horizontal="center" vertical="center"/>
    </xf>
    <xf numFmtId="41" fontId="2" fillId="35" borderId="19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9" xfId="0" applyNumberFormat="1" applyBorder="1">
      <alignment vertical="center"/>
    </xf>
    <xf numFmtId="41" fontId="2" fillId="38" borderId="22" xfId="0" applyNumberFormat="1" applyFont="1" applyFill="1" applyBorder="1" applyAlignment="1">
      <alignment horizontal="right"/>
    </xf>
    <xf numFmtId="41" fontId="0" fillId="0" borderId="18" xfId="0" applyNumberFormat="1" applyBorder="1">
      <alignment vertical="center"/>
    </xf>
    <xf numFmtId="0" fontId="2" fillId="0" borderId="23" xfId="0" applyFont="1" applyBorder="1" applyAlignment="1">
      <alignment horizontal="center" vertical="center"/>
    </xf>
    <xf numFmtId="0" fontId="27" fillId="37" borderId="14" xfId="0" applyFont="1" applyFill="1" applyBorder="1" applyAlignment="1">
      <alignment horizontal="center" vertical="center"/>
    </xf>
    <xf numFmtId="41" fontId="0" fillId="0" borderId="1" xfId="0" applyNumberFormat="1" applyFont="1" applyBorder="1">
      <alignment vertical="center"/>
    </xf>
    <xf numFmtId="41" fontId="0" fillId="0" borderId="24" xfId="0" applyNumberFormat="1" applyBorder="1">
      <alignment vertical="center"/>
    </xf>
    <xf numFmtId="41" fontId="2" fillId="0" borderId="18" xfId="0" applyNumberFormat="1" applyFont="1" applyBorder="1" applyAlignment="1">
      <alignment horizontal="right"/>
    </xf>
    <xf numFmtId="0" fontId="2" fillId="0" borderId="25" xfId="0" applyFont="1" applyBorder="1" applyAlignment="1">
      <alignment horizontal="center" vertical="center"/>
    </xf>
    <xf numFmtId="176" fontId="0" fillId="35" borderId="1" xfId="0" applyNumberFormat="1" applyFill="1" applyBorder="1">
      <alignment vertical="center"/>
    </xf>
    <xf numFmtId="176" fontId="2" fillId="35" borderId="1" xfId="0" applyNumberFormat="1" applyFont="1" applyFill="1" applyBorder="1" applyAlignment="1">
      <alignment horizontal="right"/>
    </xf>
    <xf numFmtId="176" fontId="2" fillId="0" borderId="19" xfId="91" applyNumberFormat="1" applyFont="1" applyBorder="1" applyAlignment="1">
      <alignment horizontal="right"/>
    </xf>
    <xf numFmtId="176" fontId="2" fillId="35" borderId="19" xfId="0" applyNumberFormat="1" applyFont="1" applyFill="1" applyBorder="1" applyAlignment="1">
      <alignment horizontal="right"/>
    </xf>
    <xf numFmtId="176" fontId="2" fillId="0" borderId="19" xfId="0" applyNumberFormat="1" applyFont="1" applyBorder="1" applyAlignment="1">
      <alignment horizontal="right"/>
    </xf>
    <xf numFmtId="176" fontId="0" fillId="0" borderId="19" xfId="0" applyNumberFormat="1" applyBorder="1" applyAlignment="1">
      <alignment horizontal="right" vertical="center"/>
    </xf>
    <xf numFmtId="176" fontId="2" fillId="0" borderId="26" xfId="91" applyNumberFormat="1" applyFont="1" applyBorder="1" applyAlignment="1">
      <alignment horizontal="right"/>
    </xf>
    <xf numFmtId="176" fontId="2" fillId="35" borderId="26" xfId="0" applyNumberFormat="1" applyFont="1" applyFill="1" applyBorder="1" applyAlignment="1">
      <alignment horizontal="right"/>
    </xf>
    <xf numFmtId="176" fontId="2" fillId="0" borderId="26" xfId="0" applyNumberFormat="1" applyFont="1" applyBorder="1" applyAlignment="1">
      <alignment horizontal="right"/>
    </xf>
    <xf numFmtId="41" fontId="6" fillId="0" borderId="26" xfId="64" applyFont="1" applyBorder="1">
      <alignment vertical="center"/>
    </xf>
    <xf numFmtId="176" fontId="6" fillId="0" borderId="26" xfId="64" applyNumberFormat="1" applyFont="1" applyBorder="1" applyAlignment="1">
      <alignment horizontal="right" vertical="center"/>
    </xf>
    <xf numFmtId="176" fontId="2" fillId="0" borderId="18" xfId="91" applyNumberFormat="1" applyFont="1" applyBorder="1" applyAlignment="1">
      <alignment horizontal="right"/>
    </xf>
    <xf numFmtId="176" fontId="2" fillId="35" borderId="18" xfId="0" applyNumberFormat="1" applyFont="1" applyFill="1" applyBorder="1" applyAlignment="1">
      <alignment horizontal="right"/>
    </xf>
    <xf numFmtId="176" fontId="2" fillId="0" borderId="18" xfId="0" applyNumberFormat="1" applyFont="1" applyBorder="1" applyAlignment="1">
      <alignment horizontal="right"/>
    </xf>
    <xf numFmtId="176" fontId="0" fillId="0" borderId="18" xfId="0" applyNumberFormat="1" applyBorder="1" applyAlignment="1">
      <alignment horizontal="right" vertical="center"/>
    </xf>
    <xf numFmtId="176" fontId="2" fillId="0" borderId="27" xfId="91" applyNumberFormat="1" applyFont="1" applyBorder="1" applyAlignment="1">
      <alignment horizontal="right"/>
    </xf>
    <xf numFmtId="176" fontId="2" fillId="35" borderId="27" xfId="0" applyNumberFormat="1" applyFont="1" applyFill="1" applyBorder="1" applyAlignment="1">
      <alignment horizontal="right"/>
    </xf>
    <xf numFmtId="176" fontId="2" fillId="0" borderId="27" xfId="0" applyNumberFormat="1" applyFont="1" applyBorder="1" applyAlignment="1">
      <alignment horizontal="right"/>
    </xf>
    <xf numFmtId="176" fontId="0" fillId="0" borderId="27" xfId="0" applyNumberFormat="1" applyBorder="1" applyAlignment="1">
      <alignment horizontal="right" vertical="center"/>
    </xf>
    <xf numFmtId="176" fontId="2" fillId="35" borderId="14" xfId="91" applyNumberFormat="1" applyFont="1" applyFill="1" applyBorder="1" applyAlignment="1">
      <alignment horizontal="right"/>
    </xf>
    <xf numFmtId="0" fontId="0" fillId="0" borderId="4" xfId="0" applyBorder="1">
      <alignment vertical="center"/>
    </xf>
    <xf numFmtId="176" fontId="2" fillId="35" borderId="22" xfId="91" applyNumberFormat="1" applyFont="1" applyFill="1" applyBorder="1" applyAlignment="1">
      <alignment horizontal="right"/>
    </xf>
    <xf numFmtId="0" fontId="0" fillId="0" borderId="24" xfId="0" applyBorder="1">
      <alignment vertical="center"/>
    </xf>
    <xf numFmtId="176" fontId="2" fillId="35" borderId="17" xfId="91" applyNumberFormat="1" applyFont="1" applyFill="1" applyBorder="1" applyAlignment="1">
      <alignment horizontal="right"/>
    </xf>
    <xf numFmtId="0" fontId="0" fillId="0" borderId="16" xfId="0" applyBorder="1">
      <alignment vertical="center"/>
    </xf>
    <xf numFmtId="176" fontId="2" fillId="35" borderId="28" xfId="91" applyNumberFormat="1" applyFont="1" applyFill="1" applyBorder="1" applyAlignment="1">
      <alignment horizontal="right"/>
    </xf>
    <xf numFmtId="0" fontId="0" fillId="0" borderId="29" xfId="0" applyBorder="1">
      <alignment vertical="center"/>
    </xf>
    <xf numFmtId="176" fontId="2" fillId="35" borderId="30" xfId="91" applyNumberFormat="1" applyFont="1" applyFill="1" applyBorder="1" applyAlignment="1">
      <alignment horizontal="right"/>
    </xf>
    <xf numFmtId="0" fontId="0" fillId="0" borderId="31" xfId="0" applyBorder="1">
      <alignment vertical="center"/>
    </xf>
    <xf numFmtId="176" fontId="0" fillId="35" borderId="14" xfId="0" applyNumberFormat="1" applyFill="1" applyBorder="1">
      <alignment vertical="center"/>
    </xf>
    <xf numFmtId="176" fontId="0" fillId="35" borderId="15" xfId="0" applyNumberFormat="1" applyFill="1" applyBorder="1">
      <alignment vertical="center"/>
    </xf>
    <xf numFmtId="176" fontId="0" fillId="0" borderId="9" xfId="0" applyNumberFormat="1" applyBorder="1">
      <alignment vertical="center"/>
    </xf>
    <xf numFmtId="176" fontId="0" fillId="35" borderId="9" xfId="0" applyNumberFormat="1" applyFill="1" applyBorder="1">
      <alignment vertical="center"/>
    </xf>
    <xf numFmtId="0" fontId="0" fillId="0" borderId="10" xfId="0" applyBorder="1">
      <alignment vertical="center"/>
    </xf>
    <xf numFmtId="176" fontId="2" fillId="35" borderId="3" xfId="0" applyNumberFormat="1" applyFont="1" applyFill="1" applyBorder="1" applyAlignment="1">
      <alignment horizontal="right"/>
    </xf>
    <xf numFmtId="176" fontId="2" fillId="35" borderId="32" xfId="0" applyNumberFormat="1" applyFont="1" applyFill="1" applyBorder="1" applyAlignment="1">
      <alignment horizontal="right"/>
    </xf>
    <xf numFmtId="176" fontId="2" fillId="35" borderId="33" xfId="0" applyNumberFormat="1" applyFont="1" applyFill="1" applyBorder="1" applyAlignment="1">
      <alignment horizontal="right"/>
    </xf>
    <xf numFmtId="176" fontId="2" fillId="35" borderId="34" xfId="0" applyNumberFormat="1" applyFont="1" applyFill="1" applyBorder="1" applyAlignment="1">
      <alignment horizontal="right"/>
    </xf>
    <xf numFmtId="176" fontId="2" fillId="35" borderId="35" xfId="0" applyNumberFormat="1" applyFont="1" applyFill="1" applyBorder="1" applyAlignment="1">
      <alignment horizontal="right"/>
    </xf>
    <xf numFmtId="176" fontId="0" fillId="35" borderId="3" xfId="0" applyNumberFormat="1" applyFill="1" applyBorder="1">
      <alignment vertical="center"/>
    </xf>
    <xf numFmtId="176" fontId="0" fillId="35" borderId="8" xfId="0" applyNumberFormat="1" applyFill="1" applyBorder="1">
      <alignment vertical="center"/>
    </xf>
    <xf numFmtId="176" fontId="2" fillId="0" borderId="4" xfId="91" applyNumberFormat="1" applyFont="1" applyBorder="1" applyAlignment="1">
      <alignment horizontal="right"/>
    </xf>
    <xf numFmtId="176" fontId="2" fillId="0" borderId="24" xfId="91" applyNumberFormat="1" applyFont="1" applyBorder="1" applyAlignment="1">
      <alignment horizontal="right"/>
    </xf>
    <xf numFmtId="176" fontId="2" fillId="0" borderId="16" xfId="91" applyNumberFormat="1" applyFont="1" applyBorder="1" applyAlignment="1">
      <alignment horizontal="right"/>
    </xf>
    <xf numFmtId="176" fontId="2" fillId="0" borderId="4" xfId="91" applyNumberFormat="1" applyFont="1" applyFill="1" applyBorder="1" applyAlignment="1">
      <alignment horizontal="right"/>
    </xf>
    <xf numFmtId="176" fontId="2" fillId="0" borderId="29" xfId="91" applyNumberFormat="1" applyFont="1" applyBorder="1" applyAlignment="1">
      <alignment horizontal="right"/>
    </xf>
    <xf numFmtId="176" fontId="2" fillId="0" borderId="31" xfId="91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7" fillId="33" borderId="14" xfId="0" applyFont="1" applyFill="1" applyBorder="1" applyAlignment="1">
      <alignment horizontal="center" vertical="center"/>
    </xf>
    <xf numFmtId="41" fontId="2" fillId="35" borderId="14" xfId="0" applyNumberFormat="1" applyFont="1" applyFill="1" applyBorder="1" applyAlignment="1">
      <alignment horizontal="right" vertical="center"/>
    </xf>
    <xf numFmtId="41" fontId="2" fillId="35" borderId="14" xfId="0" applyNumberFormat="1" applyFont="1" applyFill="1" applyBorder="1" applyAlignment="1">
      <alignment horizontal="right"/>
    </xf>
    <xf numFmtId="41" fontId="2" fillId="35" borderId="15" xfId="0" applyNumberFormat="1" applyFont="1" applyFill="1" applyBorder="1" applyAlignment="1">
      <alignment horizontal="right"/>
    </xf>
    <xf numFmtId="41" fontId="2" fillId="0" borderId="9" xfId="0" applyNumberFormat="1" applyFont="1" applyBorder="1" applyAlignment="1">
      <alignment horizontal="right"/>
    </xf>
    <xf numFmtId="41" fontId="2" fillId="35" borderId="22" xfId="0" applyNumberFormat="1" applyFont="1" applyFill="1" applyBorder="1" applyAlignment="1">
      <alignment horizontal="right"/>
    </xf>
    <xf numFmtId="41" fontId="2" fillId="35" borderId="17" xfId="0" applyNumberFormat="1" applyFont="1" applyFill="1" applyBorder="1" applyAlignment="1">
      <alignment horizontal="right"/>
    </xf>
    <xf numFmtId="41" fontId="6" fillId="0" borderId="3" xfId="63" applyNumberFormat="1" applyFont="1" applyFill="1" applyBorder="1">
      <alignment vertical="center"/>
    </xf>
    <xf numFmtId="41" fontId="6" fillId="35" borderId="14" xfId="63" applyNumberFormat="1" applyFont="1" applyFill="1" applyBorder="1">
      <alignment vertical="center"/>
    </xf>
    <xf numFmtId="41" fontId="6" fillId="35" borderId="15" xfId="63" applyNumberFormat="1" applyFont="1" applyFill="1" applyBorder="1">
      <alignment vertical="center"/>
    </xf>
    <xf numFmtId="41" fontId="6" fillId="0" borderId="8" xfId="63" applyNumberFormat="1" applyFon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4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0" fontId="0" fillId="0" borderId="20" xfId="0" applyBorder="1" applyAlignment="1">
      <alignment horizontal="center" vertical="center"/>
    </xf>
    <xf numFmtId="41" fontId="6" fillId="0" borderId="19" xfId="63" applyNumberFormat="1" applyFont="1" applyBorder="1">
      <alignment vertical="center"/>
    </xf>
    <xf numFmtId="41" fontId="6" fillId="0" borderId="24" xfId="63" applyNumberFormat="1" applyFont="1" applyBorder="1">
      <alignment vertical="center"/>
    </xf>
    <xf numFmtId="41" fontId="6" fillId="35" borderId="22" xfId="63" applyNumberFormat="1" applyFont="1" applyFill="1" applyBorder="1">
      <alignment vertical="center"/>
    </xf>
    <xf numFmtId="41" fontId="6" fillId="0" borderId="32" xfId="63" applyNumberFormat="1" applyFont="1" applyFill="1" applyBorder="1">
      <alignment vertical="center"/>
    </xf>
    <xf numFmtId="0" fontId="0" fillId="0" borderId="23" xfId="0" applyBorder="1" applyAlignment="1">
      <alignment horizontal="center" vertical="center"/>
    </xf>
    <xf numFmtId="41" fontId="6" fillId="38" borderId="22" xfId="63" applyNumberFormat="1" applyFont="1" applyFill="1" applyBorder="1">
      <alignment vertical="center"/>
    </xf>
    <xf numFmtId="41" fontId="6" fillId="35" borderId="32" xfId="63" applyNumberFormat="1" applyFont="1" applyFill="1" applyBorder="1">
      <alignment vertical="center"/>
    </xf>
    <xf numFmtId="41" fontId="6" fillId="35" borderId="19" xfId="63" applyNumberFormat="1" applyFont="1" applyFill="1" applyBorder="1">
      <alignment vertical="center"/>
    </xf>
    <xf numFmtId="176" fontId="0" fillId="35" borderId="22" xfId="0" applyNumberFormat="1" applyFill="1" applyBorder="1">
      <alignment vertical="center"/>
    </xf>
    <xf numFmtId="176" fontId="0" fillId="0" borderId="32" xfId="0" applyNumberFormat="1" applyFill="1" applyBorder="1">
      <alignment vertical="center"/>
    </xf>
    <xf numFmtId="176" fontId="0" fillId="0" borderId="24" xfId="0" applyNumberFormat="1" applyFill="1" applyBorder="1">
      <alignment vertical="center"/>
    </xf>
    <xf numFmtId="176" fontId="0" fillId="35" borderId="32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176" fontId="0" fillId="35" borderId="19" xfId="0" applyNumberFormat="1" applyFill="1" applyBorder="1">
      <alignment vertical="center"/>
    </xf>
    <xf numFmtId="41" fontId="6" fillId="0" borderId="19" xfId="63" applyFont="1" applyBorder="1">
      <alignment vertical="center"/>
    </xf>
    <xf numFmtId="41" fontId="6" fillId="0" borderId="24" xfId="63" applyFont="1" applyBorder="1">
      <alignment vertical="center"/>
    </xf>
    <xf numFmtId="0" fontId="0" fillId="0" borderId="20" xfId="0" applyNumberFormat="1" applyBorder="1" applyAlignment="1">
      <alignment horizontal="center" vertical="center"/>
    </xf>
    <xf numFmtId="41" fontId="6" fillId="35" borderId="22" xfId="63" applyFont="1" applyFill="1" applyBorder="1">
      <alignment vertical="center"/>
    </xf>
    <xf numFmtId="41" fontId="6" fillId="0" borderId="32" xfId="63" applyFont="1" applyFill="1" applyBorder="1">
      <alignment vertical="center"/>
    </xf>
    <xf numFmtId="41" fontId="6" fillId="38" borderId="22" xfId="63" applyFont="1" applyFill="1" applyBorder="1">
      <alignment vertical="center"/>
    </xf>
    <xf numFmtId="41" fontId="6" fillId="35" borderId="32" xfId="63" applyFont="1" applyFill="1" applyBorder="1">
      <alignment vertical="center"/>
    </xf>
    <xf numFmtId="41" fontId="6" fillId="35" borderId="19" xfId="63" applyFont="1" applyFill="1" applyBorder="1">
      <alignment vertical="center"/>
    </xf>
    <xf numFmtId="0" fontId="0" fillId="0" borderId="23" xfId="0" applyNumberForma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0" applyFont="1" applyFill="1">
      <alignment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>
      <alignment vertical="center"/>
    </xf>
    <xf numFmtId="0" fontId="27" fillId="37" borderId="50" xfId="0" applyFont="1" applyFill="1" applyBorder="1" applyAlignment="1">
      <alignment horizontal="center" vertical="center"/>
    </xf>
    <xf numFmtId="0" fontId="27" fillId="37" borderId="46" xfId="0" applyFont="1" applyFill="1" applyBorder="1" applyAlignment="1">
      <alignment horizontal="center" vertical="center"/>
    </xf>
    <xf numFmtId="0" fontId="27" fillId="37" borderId="30" xfId="0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176" fontId="27" fillId="36" borderId="26" xfId="0" applyNumberFormat="1" applyFont="1" applyFill="1" applyBorder="1" applyAlignment="1">
      <alignment horizontal="center"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4" borderId="1" xfId="0" applyNumberFormat="1" applyFont="1" applyFill="1" applyBorder="1" applyAlignment="1">
      <alignment horizontal="center" vertical="center"/>
    </xf>
    <xf numFmtId="176" fontId="27" fillId="33" borderId="14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  <xf numFmtId="176" fontId="27" fillId="33" borderId="3" xfId="0" applyNumberFormat="1" applyFont="1" applyFill="1" applyBorder="1" applyAlignment="1">
      <alignment horizontal="center" vertical="center"/>
    </xf>
    <xf numFmtId="0" fontId="0" fillId="40" borderId="0" xfId="0" applyFill="1">
      <alignment vertical="center"/>
    </xf>
    <xf numFmtId="0" fontId="26" fillId="40" borderId="0" xfId="0" applyFont="1" applyFill="1">
      <alignment vertical="center"/>
    </xf>
    <xf numFmtId="0" fontId="8" fillId="40" borderId="0" xfId="0" applyFont="1" applyFill="1">
      <alignment vertical="center"/>
    </xf>
    <xf numFmtId="0" fontId="33" fillId="40" borderId="14" xfId="0" applyFont="1" applyFill="1" applyBorder="1" applyAlignment="1">
      <alignment horizontal="center" vertical="center"/>
    </xf>
    <xf numFmtId="176" fontId="33" fillId="40" borderId="1" xfId="0" applyNumberFormat="1" applyFont="1" applyFill="1" applyBorder="1" applyAlignment="1">
      <alignment horizontal="center" vertical="center"/>
    </xf>
    <xf numFmtId="41" fontId="34" fillId="40" borderId="1" xfId="0" applyNumberFormat="1" applyFont="1" applyFill="1" applyBorder="1" applyAlignment="1">
      <alignment horizontal="right"/>
    </xf>
    <xf numFmtId="0" fontId="33" fillId="40" borderId="3" xfId="0" applyFont="1" applyFill="1" applyBorder="1" applyAlignment="1">
      <alignment horizontal="center" vertical="center"/>
    </xf>
    <xf numFmtId="176" fontId="8" fillId="40" borderId="0" xfId="0" applyNumberFormat="1" applyFont="1" applyFill="1">
      <alignment vertical="center"/>
    </xf>
    <xf numFmtId="176" fontId="35" fillId="40" borderId="0" xfId="0" applyNumberFormat="1" applyFont="1" applyFill="1">
      <alignment vertical="center"/>
    </xf>
    <xf numFmtId="0" fontId="33" fillId="40" borderId="30" xfId="0" applyFont="1" applyFill="1" applyBorder="1" applyAlignment="1">
      <alignment horizontal="center" vertical="center"/>
    </xf>
    <xf numFmtId="0" fontId="33" fillId="40" borderId="26" xfId="0" applyFont="1" applyFill="1" applyBorder="1" applyAlignment="1">
      <alignment horizontal="center" vertical="center"/>
    </xf>
    <xf numFmtId="0" fontId="0" fillId="41" borderId="20" xfId="0" applyNumberFormat="1" applyFill="1" applyBorder="1" applyAlignment="1">
      <alignment horizontal="center" vertical="center"/>
    </xf>
    <xf numFmtId="0" fontId="2" fillId="42" borderId="5" xfId="0" applyFont="1" applyFill="1" applyBorder="1" applyAlignment="1">
      <alignment horizontal="center" vertical="center"/>
    </xf>
    <xf numFmtId="41" fontId="2" fillId="42" borderId="14" xfId="0" applyNumberFormat="1" applyFont="1" applyFill="1" applyBorder="1" applyAlignment="1">
      <alignment horizontal="right" vertical="center"/>
    </xf>
    <xf numFmtId="41" fontId="2" fillId="42" borderId="1" xfId="0" applyNumberFormat="1" applyFont="1" applyFill="1" applyBorder="1" applyAlignment="1">
      <alignment horizontal="right"/>
    </xf>
    <xf numFmtId="0" fontId="2" fillId="42" borderId="6" xfId="0" applyFont="1" applyFill="1" applyBorder="1" applyAlignment="1">
      <alignment horizontal="center" vertical="center"/>
    </xf>
    <xf numFmtId="41" fontId="2" fillId="42" borderId="14" xfId="0" applyNumberFormat="1" applyFont="1" applyFill="1" applyBorder="1" applyAlignment="1">
      <alignment horizontal="right"/>
    </xf>
    <xf numFmtId="0" fontId="2" fillId="42" borderId="20" xfId="0" applyFont="1" applyFill="1" applyBorder="1" applyAlignment="1">
      <alignment horizontal="center" vertical="center"/>
    </xf>
    <xf numFmtId="41" fontId="2" fillId="42" borderId="22" xfId="0" applyNumberFormat="1" applyFont="1" applyFill="1" applyBorder="1" applyAlignment="1">
      <alignment horizontal="right"/>
    </xf>
    <xf numFmtId="41" fontId="2" fillId="42" borderId="19" xfId="0" applyNumberFormat="1" applyFont="1" applyFill="1" applyBorder="1" applyAlignment="1">
      <alignment horizontal="right"/>
    </xf>
    <xf numFmtId="41" fontId="29" fillId="42" borderId="4" xfId="0" applyNumberFormat="1" applyFont="1" applyFill="1" applyBorder="1">
      <alignment vertical="center"/>
    </xf>
    <xf numFmtId="41" fontId="29" fillId="42" borderId="24" xfId="0" applyNumberFormat="1" applyFont="1" applyFill="1" applyBorder="1">
      <alignment vertical="center"/>
    </xf>
    <xf numFmtId="0" fontId="2" fillId="42" borderId="11" xfId="0" applyFont="1" applyFill="1" applyBorder="1" applyAlignment="1">
      <alignment horizontal="center" vertical="center"/>
    </xf>
    <xf numFmtId="41" fontId="29" fillId="42" borderId="1" xfId="0" applyNumberFormat="1" applyFont="1" applyFill="1" applyBorder="1">
      <alignment vertical="center"/>
    </xf>
    <xf numFmtId="0" fontId="2" fillId="42" borderId="13" xfId="0" applyFont="1" applyFill="1" applyBorder="1" applyAlignment="1">
      <alignment horizontal="center" vertical="center"/>
    </xf>
    <xf numFmtId="0" fontId="2" fillId="42" borderId="23" xfId="0" applyFont="1" applyFill="1" applyBorder="1" applyAlignment="1">
      <alignment horizontal="center" vertical="center"/>
    </xf>
    <xf numFmtId="41" fontId="29" fillId="42" borderId="19" xfId="0" applyNumberFormat="1" applyFont="1" applyFill="1" applyBorder="1">
      <alignment vertical="center"/>
    </xf>
    <xf numFmtId="176" fontId="36" fillId="0" borderId="0" xfId="0" applyNumberFormat="1" applyFont="1">
      <alignment vertical="center"/>
    </xf>
    <xf numFmtId="176" fontId="2" fillId="42" borderId="1" xfId="91" applyNumberFormat="1" applyFont="1" applyFill="1" applyBorder="1" applyAlignment="1">
      <alignment horizontal="right"/>
    </xf>
    <xf numFmtId="176" fontId="2" fillId="42" borderId="19" xfId="91" applyNumberFormat="1" applyFont="1" applyFill="1" applyBorder="1" applyAlignment="1">
      <alignment horizontal="right"/>
    </xf>
    <xf numFmtId="176" fontId="2" fillId="42" borderId="18" xfId="91" applyNumberFormat="1" applyFont="1" applyFill="1" applyBorder="1" applyAlignment="1">
      <alignment horizontal="right"/>
    </xf>
    <xf numFmtId="176" fontId="2" fillId="42" borderId="27" xfId="91" applyNumberFormat="1" applyFont="1" applyFill="1" applyBorder="1" applyAlignment="1">
      <alignment horizontal="right"/>
    </xf>
    <xf numFmtId="0" fontId="0" fillId="40" borderId="0" xfId="0" applyFont="1" applyFill="1">
      <alignment vertical="center"/>
    </xf>
    <xf numFmtId="176" fontId="37" fillId="40" borderId="14" xfId="0" applyNumberFormat="1" applyFont="1" applyFill="1" applyBorder="1" applyAlignment="1">
      <alignment horizontal="center" vertical="center"/>
    </xf>
    <xf numFmtId="176" fontId="37" fillId="40" borderId="1" xfId="0" applyNumberFormat="1" applyFont="1" applyFill="1" applyBorder="1" applyAlignment="1">
      <alignment horizontal="center" vertical="center"/>
    </xf>
    <xf numFmtId="176" fontId="38" fillId="40" borderId="1" xfId="91" applyNumberFormat="1" applyFont="1" applyFill="1" applyBorder="1" applyAlignment="1">
      <alignment horizontal="right"/>
    </xf>
    <xf numFmtId="0" fontId="15" fillId="35" borderId="42" xfId="0" applyFont="1" applyFill="1" applyBorder="1" applyAlignment="1">
      <alignment vertical="center"/>
    </xf>
    <xf numFmtId="0" fontId="15" fillId="35" borderId="43" xfId="0" applyFont="1" applyFill="1" applyBorder="1" applyAlignment="1">
      <alignment vertical="center"/>
    </xf>
    <xf numFmtId="176" fontId="27" fillId="33" borderId="14" xfId="0" applyNumberFormat="1" applyFont="1" applyFill="1" applyBorder="1" applyAlignment="1">
      <alignment vertical="center"/>
    </xf>
    <xf numFmtId="176" fontId="27" fillId="33" borderId="1" xfId="0" applyNumberFormat="1" applyFont="1" applyFill="1" applyBorder="1" applyAlignment="1">
      <alignment vertical="center"/>
    </xf>
    <xf numFmtId="176" fontId="2" fillId="42" borderId="14" xfId="91" applyNumberFormat="1" applyFont="1" applyFill="1" applyBorder="1" applyAlignment="1">
      <alignment horizontal="right"/>
    </xf>
    <xf numFmtId="176" fontId="2" fillId="42" borderId="22" xfId="91" applyNumberFormat="1" applyFont="1" applyFill="1" applyBorder="1" applyAlignment="1">
      <alignment horizontal="right"/>
    </xf>
    <xf numFmtId="176" fontId="2" fillId="42" borderId="17" xfId="91" applyNumberFormat="1" applyFont="1" applyFill="1" applyBorder="1" applyAlignment="1">
      <alignment horizontal="right"/>
    </xf>
    <xf numFmtId="176" fontId="2" fillId="42" borderId="28" xfId="91" applyNumberFormat="1" applyFont="1" applyFill="1" applyBorder="1" applyAlignment="1">
      <alignment horizontal="right"/>
    </xf>
    <xf numFmtId="0" fontId="0" fillId="42" borderId="0" xfId="0" applyFont="1" applyFill="1">
      <alignment vertical="center"/>
    </xf>
    <xf numFmtId="0" fontId="39" fillId="42" borderId="58" xfId="0" applyFont="1" applyFill="1" applyBorder="1" applyAlignment="1">
      <alignment horizontal="left" vertical="center"/>
    </xf>
    <xf numFmtId="176" fontId="2" fillId="0" borderId="14" xfId="91" applyNumberFormat="1" applyFont="1" applyFill="1" applyBorder="1" applyAlignment="1">
      <alignment horizontal="right"/>
    </xf>
    <xf numFmtId="176" fontId="2" fillId="0" borderId="30" xfId="91" applyNumberFormat="1" applyFont="1" applyFill="1" applyBorder="1" applyAlignment="1">
      <alignment horizontal="right"/>
    </xf>
    <xf numFmtId="176" fontId="2" fillId="0" borderId="26" xfId="91" applyNumberFormat="1" applyFont="1" applyFill="1" applyBorder="1" applyAlignment="1">
      <alignment horizontal="right"/>
    </xf>
    <xf numFmtId="176" fontId="0" fillId="0" borderId="14" xfId="0" applyNumberFormat="1" applyFill="1" applyBorder="1">
      <alignment vertical="center"/>
    </xf>
    <xf numFmtId="176" fontId="0" fillId="0" borderId="22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176" fontId="29" fillId="0" borderId="0" xfId="0" applyNumberFormat="1" applyFont="1">
      <alignment vertical="center"/>
    </xf>
    <xf numFmtId="0" fontId="40" fillId="0" borderId="0" xfId="0" applyFont="1" applyFill="1" applyAlignment="1">
      <alignment horizontal="left" vertical="center"/>
    </xf>
    <xf numFmtId="0" fontId="42" fillId="0" borderId="58" xfId="0" applyFont="1" applyFill="1" applyBorder="1" applyAlignment="1">
      <alignment horizontal="left" vertical="center"/>
    </xf>
    <xf numFmtId="0" fontId="40" fillId="0" borderId="0" xfId="0" applyFont="1">
      <alignment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4" borderId="1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  <xf numFmtId="41" fontId="29" fillId="0" borderId="1" xfId="64" applyNumberFormat="1" applyFont="1" applyBorder="1">
      <alignment vertical="center"/>
    </xf>
    <xf numFmtId="41" fontId="29" fillId="0" borderId="4" xfId="64" applyNumberFormat="1" applyFont="1" applyBorder="1">
      <alignment vertical="center"/>
    </xf>
    <xf numFmtId="41" fontId="29" fillId="0" borderId="1" xfId="63" applyNumberFormat="1" applyFont="1" applyBorder="1">
      <alignment vertical="center"/>
    </xf>
    <xf numFmtId="41" fontId="29" fillId="0" borderId="4" xfId="63" applyNumberFormat="1" applyFont="1" applyBorder="1">
      <alignment vertical="center"/>
    </xf>
    <xf numFmtId="41" fontId="29" fillId="35" borderId="1" xfId="63" applyNumberFormat="1" applyFont="1" applyFill="1" applyBorder="1">
      <alignment vertical="center"/>
    </xf>
    <xf numFmtId="41" fontId="29" fillId="0" borderId="19" xfId="63" applyNumberFormat="1" applyFont="1" applyBorder="1">
      <alignment vertical="center"/>
    </xf>
    <xf numFmtId="41" fontId="29" fillId="35" borderId="19" xfId="63" applyNumberFormat="1" applyFont="1" applyFill="1" applyBorder="1">
      <alignment vertical="center"/>
    </xf>
    <xf numFmtId="41" fontId="29" fillId="0" borderId="24" xfId="63" applyNumberFormat="1" applyFont="1" applyBorder="1">
      <alignment vertical="center"/>
    </xf>
    <xf numFmtId="0" fontId="43" fillId="0" borderId="0" xfId="0" applyFont="1" applyFill="1" applyAlignment="1">
      <alignment horizontal="left" vertical="center"/>
    </xf>
    <xf numFmtId="41" fontId="44" fillId="0" borderId="1" xfId="0" applyNumberFormat="1" applyFont="1" applyBorder="1" applyAlignment="1">
      <alignment horizontal="right"/>
    </xf>
    <xf numFmtId="0" fontId="0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41" fontId="44" fillId="38" borderId="14" xfId="0" applyNumberFormat="1" applyFont="1" applyFill="1" applyBorder="1" applyAlignment="1">
      <alignment horizontal="right"/>
    </xf>
    <xf numFmtId="41" fontId="46" fillId="38" borderId="14" xfId="63" applyNumberFormat="1" applyFont="1" applyFill="1" applyBorder="1">
      <alignment vertical="center"/>
    </xf>
    <xf numFmtId="41" fontId="46" fillId="0" borderId="1" xfId="63" applyNumberFormat="1" applyFont="1" applyBorder="1">
      <alignment vertical="center"/>
    </xf>
    <xf numFmtId="41" fontId="46" fillId="38" borderId="22" xfId="63" applyNumberFormat="1" applyFont="1" applyFill="1" applyBorder="1">
      <alignment vertical="center"/>
    </xf>
    <xf numFmtId="41" fontId="46" fillId="0" borderId="19" xfId="63" applyNumberFormat="1" applyFont="1" applyBorder="1">
      <alignment vertical="center"/>
    </xf>
    <xf numFmtId="41" fontId="46" fillId="38" borderId="22" xfId="63" applyFont="1" applyFill="1" applyBorder="1">
      <alignment vertical="center"/>
    </xf>
    <xf numFmtId="41" fontId="46" fillId="0" borderId="19" xfId="63" applyFont="1" applyBorder="1">
      <alignment vertical="center"/>
    </xf>
    <xf numFmtId="41" fontId="46" fillId="0" borderId="1" xfId="64" applyNumberFormat="1" applyFont="1" applyBorder="1">
      <alignment vertical="center"/>
    </xf>
    <xf numFmtId="41" fontId="44" fillId="0" borderId="19" xfId="0" applyNumberFormat="1" applyFont="1" applyBorder="1" applyAlignment="1">
      <alignment horizontal="right"/>
    </xf>
    <xf numFmtId="41" fontId="44" fillId="0" borderId="18" xfId="0" applyNumberFormat="1" applyFont="1" applyBorder="1" applyAlignment="1">
      <alignment horizontal="right"/>
    </xf>
    <xf numFmtId="41" fontId="46" fillId="0" borderId="1" xfId="0" applyNumberFormat="1" applyFont="1" applyBorder="1">
      <alignment vertical="center"/>
    </xf>
    <xf numFmtId="41" fontId="44" fillId="38" borderId="22" xfId="0" applyNumberFormat="1" applyFont="1" applyFill="1" applyBorder="1" applyAlignment="1">
      <alignment horizontal="right"/>
    </xf>
    <xf numFmtId="41" fontId="46" fillId="0" borderId="19" xfId="0" applyNumberFormat="1" applyFont="1" applyBorder="1">
      <alignment vertical="center"/>
    </xf>
    <xf numFmtId="41" fontId="44" fillId="38" borderId="17" xfId="0" applyNumberFormat="1" applyFont="1" applyFill="1" applyBorder="1" applyAlignment="1">
      <alignment horizontal="right"/>
    </xf>
    <xf numFmtId="41" fontId="46" fillId="0" borderId="18" xfId="0" applyNumberFormat="1" applyFont="1" applyBorder="1">
      <alignment vertical="center"/>
    </xf>
    <xf numFmtId="0" fontId="29" fillId="0" borderId="0" xfId="0" applyFont="1" applyAlignment="1">
      <alignment vertical="center"/>
    </xf>
    <xf numFmtId="0" fontId="41" fillId="0" borderId="0" xfId="0" applyFont="1">
      <alignment vertical="center"/>
    </xf>
    <xf numFmtId="0" fontId="47" fillId="0" borderId="0" xfId="0" applyFont="1">
      <alignment vertical="center"/>
    </xf>
    <xf numFmtId="176" fontId="47" fillId="0" borderId="0" xfId="0" applyNumberFormat="1" applyFont="1">
      <alignment vertical="center"/>
    </xf>
    <xf numFmtId="0" fontId="48" fillId="0" borderId="0" xfId="0" applyFont="1">
      <alignment vertical="center"/>
    </xf>
    <xf numFmtId="0" fontId="50" fillId="0" borderId="0" xfId="0" applyFont="1" applyFill="1">
      <alignment vertical="center"/>
    </xf>
    <xf numFmtId="0" fontId="51" fillId="33" borderId="22" xfId="0" applyFont="1" applyFill="1" applyBorder="1" applyAlignment="1">
      <alignment horizontal="center" vertical="center"/>
    </xf>
    <xf numFmtId="176" fontId="51" fillId="33" borderId="19" xfId="0" applyNumberFormat="1" applyFont="1" applyFill="1" applyBorder="1" applyAlignment="1">
      <alignment horizontal="center" vertical="center"/>
    </xf>
    <xf numFmtId="176" fontId="51" fillId="34" borderId="19" xfId="0" applyNumberFormat="1" applyFont="1" applyFill="1" applyBorder="1" applyAlignment="1">
      <alignment horizontal="center" vertical="center"/>
    </xf>
    <xf numFmtId="176" fontId="51" fillId="34" borderId="24" xfId="0" applyNumberFormat="1" applyFont="1" applyFill="1" applyBorder="1" applyAlignment="1">
      <alignment horizontal="center" vertical="center"/>
    </xf>
    <xf numFmtId="176" fontId="51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>
      <alignment vertical="center"/>
    </xf>
    <xf numFmtId="177" fontId="50" fillId="0" borderId="0" xfId="0" applyNumberFormat="1" applyFont="1" applyFill="1">
      <alignment vertical="center"/>
    </xf>
    <xf numFmtId="178" fontId="50" fillId="0" borderId="0" xfId="0" applyNumberFormat="1" applyFont="1" applyFill="1">
      <alignment vertical="center"/>
    </xf>
    <xf numFmtId="0" fontId="42" fillId="0" borderId="6" xfId="0" applyFont="1" applyBorder="1" applyAlignment="1">
      <alignment horizontal="center" vertical="center"/>
    </xf>
    <xf numFmtId="41" fontId="52" fillId="35" borderId="14" xfId="0" applyNumberFormat="1" applyFont="1" applyFill="1" applyBorder="1" applyAlignment="1">
      <alignment horizontal="right"/>
    </xf>
    <xf numFmtId="41" fontId="52" fillId="0" borderId="1" xfId="0" applyNumberFormat="1" applyFont="1" applyBorder="1" applyAlignment="1">
      <alignment horizontal="right"/>
    </xf>
    <xf numFmtId="41" fontId="42" fillId="0" borderId="1" xfId="0" applyNumberFormat="1" applyFont="1" applyBorder="1" applyAlignment="1">
      <alignment horizontal="right"/>
    </xf>
    <xf numFmtId="41" fontId="47" fillId="0" borderId="4" xfId="0" applyNumberFormat="1" applyFont="1" applyBorder="1">
      <alignment vertical="center"/>
    </xf>
    <xf numFmtId="41" fontId="47" fillId="0" borderId="1" xfId="64" applyNumberFormat="1" applyFont="1" applyBorder="1">
      <alignment vertical="center"/>
    </xf>
    <xf numFmtId="41" fontId="47" fillId="0" borderId="4" xfId="64" applyNumberFormat="1" applyFont="1" applyBorder="1">
      <alignment vertical="center"/>
    </xf>
    <xf numFmtId="177" fontId="47" fillId="0" borderId="0" xfId="0" applyNumberFormat="1" applyFont="1" applyFill="1">
      <alignment vertical="center"/>
    </xf>
    <xf numFmtId="178" fontId="47" fillId="0" borderId="0" xfId="0" applyNumberFormat="1" applyFont="1" applyFill="1">
      <alignment vertical="center"/>
    </xf>
    <xf numFmtId="0" fontId="50" fillId="0" borderId="0" xfId="0" applyFont="1">
      <alignment vertical="center"/>
    </xf>
    <xf numFmtId="176" fontId="40" fillId="0" borderId="0" xfId="0" applyNumberFormat="1" applyFont="1">
      <alignment vertical="center"/>
    </xf>
    <xf numFmtId="0" fontId="31" fillId="0" borderId="0" xfId="0" applyFont="1" applyFill="1" applyAlignment="1">
      <alignment horizontal="left" vertical="center"/>
    </xf>
    <xf numFmtId="177" fontId="50" fillId="0" borderId="0" xfId="0" applyNumberFormat="1" applyFont="1">
      <alignment vertical="center"/>
    </xf>
    <xf numFmtId="0" fontId="47" fillId="0" borderId="0" xfId="0" applyFont="1" applyFill="1" applyAlignment="1">
      <alignment horizontal="left" vertical="center"/>
    </xf>
    <xf numFmtId="176" fontId="50" fillId="0" borderId="0" xfId="0" applyNumberFormat="1" applyFont="1">
      <alignment vertical="center"/>
    </xf>
    <xf numFmtId="0" fontId="51" fillId="37" borderId="22" xfId="0" applyFont="1" applyFill="1" applyBorder="1" applyAlignment="1">
      <alignment horizontal="center" vertical="center"/>
    </xf>
    <xf numFmtId="176" fontId="51" fillId="37" borderId="19" xfId="0" applyNumberFormat="1" applyFont="1" applyFill="1" applyBorder="1" applyAlignment="1">
      <alignment horizontal="center" vertical="center"/>
    </xf>
    <xf numFmtId="176" fontId="51" fillId="36" borderId="19" xfId="0" applyNumberFormat="1" applyFont="1" applyFill="1" applyBorder="1" applyAlignment="1">
      <alignment horizontal="center" vertical="center"/>
    </xf>
    <xf numFmtId="176" fontId="51" fillId="36" borderId="24" xfId="0" applyNumberFormat="1" applyFont="1" applyFill="1" applyBorder="1" applyAlignment="1">
      <alignment horizontal="center" vertical="center"/>
    </xf>
    <xf numFmtId="0" fontId="51" fillId="33" borderId="32" xfId="0" applyFont="1" applyFill="1" applyBorder="1" applyAlignment="1">
      <alignment horizontal="center" vertical="center"/>
    </xf>
    <xf numFmtId="0" fontId="51" fillId="33" borderId="19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1" fontId="52" fillId="38" borderId="14" xfId="0" applyNumberFormat="1" applyFont="1" applyFill="1" applyBorder="1" applyAlignment="1">
      <alignment horizontal="right"/>
    </xf>
    <xf numFmtId="41" fontId="54" fillId="0" borderId="4" xfId="0" applyNumberFormat="1" applyFont="1" applyBorder="1">
      <alignment vertical="center"/>
    </xf>
    <xf numFmtId="41" fontId="42" fillId="35" borderId="3" xfId="0" applyNumberFormat="1" applyFont="1" applyFill="1" applyBorder="1" applyAlignment="1">
      <alignment horizontal="right"/>
    </xf>
    <xf numFmtId="41" fontId="47" fillId="0" borderId="1" xfId="0" applyNumberFormat="1" applyFont="1" applyBorder="1">
      <alignment vertical="center"/>
    </xf>
    <xf numFmtId="41" fontId="42" fillId="35" borderId="1" xfId="0" applyNumberFormat="1" applyFont="1" applyFill="1" applyBorder="1" applyAlignment="1">
      <alignment horizontal="right"/>
    </xf>
    <xf numFmtId="41" fontId="40" fillId="0" borderId="1" xfId="0" applyNumberFormat="1" applyFont="1" applyBorder="1">
      <alignment vertical="center"/>
    </xf>
    <xf numFmtId="41" fontId="40" fillId="0" borderId="4" xfId="0" applyNumberFormat="1" applyFont="1" applyBorder="1">
      <alignment vertical="center"/>
    </xf>
    <xf numFmtId="41" fontId="54" fillId="0" borderId="1" xfId="64" applyNumberFormat="1" applyFont="1" applyBorder="1">
      <alignment vertical="center"/>
    </xf>
    <xf numFmtId="41" fontId="54" fillId="0" borderId="4" xfId="64" applyNumberFormat="1" applyFont="1" applyBorder="1">
      <alignment vertical="center"/>
    </xf>
    <xf numFmtId="41" fontId="54" fillId="38" borderId="14" xfId="63" applyNumberFormat="1" applyFont="1" applyFill="1" applyBorder="1">
      <alignment vertical="center"/>
    </xf>
    <xf numFmtId="41" fontId="54" fillId="0" borderId="1" xfId="63" applyNumberFormat="1" applyFont="1" applyBorder="1">
      <alignment vertical="center"/>
    </xf>
    <xf numFmtId="41" fontId="54" fillId="0" borderId="4" xfId="63" applyNumberFormat="1" applyFont="1" applyBorder="1">
      <alignment vertical="center"/>
    </xf>
    <xf numFmtId="41" fontId="47" fillId="35" borderId="3" xfId="63" applyNumberFormat="1" applyFont="1" applyFill="1" applyBorder="1">
      <alignment vertical="center"/>
    </xf>
    <xf numFmtId="41" fontId="47" fillId="0" borderId="1" xfId="63" applyNumberFormat="1" applyFont="1" applyBorder="1">
      <alignment vertical="center"/>
    </xf>
    <xf numFmtId="41" fontId="47" fillId="35" borderId="1" xfId="63" applyNumberFormat="1" applyFont="1" applyFill="1" applyBorder="1">
      <alignment vertical="center"/>
    </xf>
    <xf numFmtId="41" fontId="47" fillId="0" borderId="4" xfId="63" applyNumberFormat="1" applyFont="1" applyBorder="1">
      <alignment vertical="center"/>
    </xf>
    <xf numFmtId="41" fontId="54" fillId="38" borderId="22" xfId="63" applyFont="1" applyFill="1" applyBorder="1">
      <alignment vertical="center"/>
    </xf>
    <xf numFmtId="41" fontId="54" fillId="0" borderId="19" xfId="63" applyFont="1" applyBorder="1">
      <alignment vertical="center"/>
    </xf>
    <xf numFmtId="41" fontId="54" fillId="0" borderId="24" xfId="63" applyFont="1" applyBorder="1">
      <alignment vertical="center"/>
    </xf>
    <xf numFmtId="41" fontId="47" fillId="35" borderId="32" xfId="63" applyFont="1" applyFill="1" applyBorder="1">
      <alignment vertical="center"/>
    </xf>
    <xf numFmtId="41" fontId="47" fillId="0" borderId="19" xfId="63" applyFont="1" applyBorder="1">
      <alignment vertical="center"/>
    </xf>
    <xf numFmtId="41" fontId="47" fillId="35" borderId="19" xfId="63" applyFont="1" applyFill="1" applyBorder="1">
      <alignment vertical="center"/>
    </xf>
    <xf numFmtId="41" fontId="47" fillId="0" borderId="24" xfId="63" applyFont="1" applyBorder="1">
      <alignment vertical="center"/>
    </xf>
    <xf numFmtId="0" fontId="47" fillId="0" borderId="13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1" fontId="52" fillId="38" borderId="30" xfId="0" applyNumberFormat="1" applyFont="1" applyFill="1" applyBorder="1" applyAlignment="1">
      <alignment horizontal="right"/>
    </xf>
    <xf numFmtId="41" fontId="52" fillId="0" borderId="26" xfId="0" applyNumberFormat="1" applyFont="1" applyBorder="1" applyAlignment="1">
      <alignment horizontal="right"/>
    </xf>
    <xf numFmtId="41" fontId="54" fillId="0" borderId="31" xfId="0" applyNumberFormat="1" applyFont="1" applyBorder="1">
      <alignment vertical="center"/>
    </xf>
    <xf numFmtId="41" fontId="42" fillId="35" borderId="35" xfId="0" applyNumberFormat="1" applyFont="1" applyFill="1" applyBorder="1" applyAlignment="1">
      <alignment horizontal="right"/>
    </xf>
    <xf numFmtId="41" fontId="42" fillId="0" borderId="26" xfId="0" applyNumberFormat="1" applyFont="1" applyBorder="1" applyAlignment="1">
      <alignment horizontal="right"/>
    </xf>
    <xf numFmtId="41" fontId="47" fillId="0" borderId="26" xfId="0" applyNumberFormat="1" applyFont="1" applyBorder="1">
      <alignment vertical="center"/>
    </xf>
    <xf numFmtId="41" fontId="42" fillId="35" borderId="26" xfId="0" applyNumberFormat="1" applyFont="1" applyFill="1" applyBorder="1" applyAlignment="1">
      <alignment horizontal="right"/>
    </xf>
    <xf numFmtId="41" fontId="47" fillId="0" borderId="31" xfId="0" applyNumberFormat="1" applyFont="1" applyBorder="1">
      <alignment vertical="center"/>
    </xf>
    <xf numFmtId="0" fontId="42" fillId="0" borderId="42" xfId="0" applyFont="1" applyBorder="1" applyAlignment="1">
      <alignment horizontal="center" vertical="center"/>
    </xf>
    <xf numFmtId="41" fontId="52" fillId="38" borderId="80" xfId="0" applyNumberFormat="1" applyFont="1" applyFill="1" applyBorder="1" applyAlignment="1">
      <alignment horizontal="right"/>
    </xf>
    <xf numFmtId="41" fontId="52" fillId="0" borderId="78" xfId="0" applyNumberFormat="1" applyFont="1" applyBorder="1" applyAlignment="1">
      <alignment horizontal="right"/>
    </xf>
    <xf numFmtId="41" fontId="54" fillId="0" borderId="77" xfId="0" applyNumberFormat="1" applyFont="1" applyBorder="1">
      <alignment vertical="center"/>
    </xf>
    <xf numFmtId="41" fontId="42" fillId="35" borderId="76" xfId="0" applyNumberFormat="1" applyFont="1" applyFill="1" applyBorder="1" applyAlignment="1">
      <alignment horizontal="right" vertical="center"/>
    </xf>
    <xf numFmtId="41" fontId="42" fillId="0" borderId="78" xfId="0" applyNumberFormat="1" applyFont="1" applyBorder="1" applyAlignment="1">
      <alignment horizontal="right"/>
    </xf>
    <xf numFmtId="41" fontId="47" fillId="0" borderId="78" xfId="0" applyNumberFormat="1" applyFont="1" applyBorder="1">
      <alignment vertical="center"/>
    </xf>
    <xf numFmtId="41" fontId="42" fillId="35" borderId="78" xfId="0" applyNumberFormat="1" applyFont="1" applyFill="1" applyBorder="1" applyAlignment="1">
      <alignment horizontal="right" vertical="center"/>
    </xf>
    <xf numFmtId="41" fontId="47" fillId="0" borderId="77" xfId="0" applyNumberFormat="1" applyFont="1" applyBorder="1">
      <alignment vertical="center"/>
    </xf>
    <xf numFmtId="0" fontId="42" fillId="0" borderId="12" xfId="0" applyFont="1" applyBorder="1" applyAlignment="1">
      <alignment horizontal="center" vertical="center"/>
    </xf>
    <xf numFmtId="41" fontId="52" fillId="38" borderId="15" xfId="0" applyNumberFormat="1" applyFont="1" applyFill="1" applyBorder="1" applyAlignment="1">
      <alignment horizontal="right"/>
    </xf>
    <xf numFmtId="41" fontId="52" fillId="0" borderId="9" xfId="0" applyNumberFormat="1" applyFont="1" applyBorder="1" applyAlignment="1">
      <alignment horizontal="right"/>
    </xf>
    <xf numFmtId="41" fontId="54" fillId="0" borderId="10" xfId="0" applyNumberFormat="1" applyFont="1" applyBorder="1">
      <alignment vertical="center"/>
    </xf>
    <xf numFmtId="41" fontId="42" fillId="35" borderId="8" xfId="0" applyNumberFormat="1" applyFont="1" applyFill="1" applyBorder="1" applyAlignment="1">
      <alignment horizontal="right"/>
    </xf>
    <xf numFmtId="41" fontId="42" fillId="0" borderId="9" xfId="0" applyNumberFormat="1" applyFont="1" applyBorder="1" applyAlignment="1">
      <alignment horizontal="right"/>
    </xf>
    <xf numFmtId="41" fontId="47" fillId="0" borderId="9" xfId="0" applyNumberFormat="1" applyFont="1" applyBorder="1">
      <alignment vertical="center"/>
    </xf>
    <xf numFmtId="41" fontId="42" fillId="35" borderId="9" xfId="0" applyNumberFormat="1" applyFont="1" applyFill="1" applyBorder="1" applyAlignment="1">
      <alignment horizontal="right"/>
    </xf>
    <xf numFmtId="41" fontId="47" fillId="0" borderId="10" xfId="0" applyNumberFormat="1" applyFont="1" applyBorder="1">
      <alignment vertical="center"/>
    </xf>
    <xf numFmtId="41" fontId="40" fillId="0" borderId="26" xfId="0" applyNumberFormat="1" applyFont="1" applyBorder="1">
      <alignment vertical="center"/>
    </xf>
    <xf numFmtId="41" fontId="40" fillId="0" borderId="31" xfId="0" applyNumberFormat="1" applyFont="1" applyBorder="1">
      <alignment vertical="center"/>
    </xf>
    <xf numFmtId="41" fontId="40" fillId="0" borderId="9" xfId="0" applyNumberFormat="1" applyFont="1" applyBorder="1">
      <alignment vertical="center"/>
    </xf>
    <xf numFmtId="41" fontId="40" fillId="0" borderId="10" xfId="0" applyNumberFormat="1" applyFont="1" applyBorder="1">
      <alignment vertical="center"/>
    </xf>
    <xf numFmtId="41" fontId="54" fillId="0" borderId="26" xfId="64" applyNumberFormat="1" applyFont="1" applyBorder="1">
      <alignment vertical="center"/>
    </xf>
    <xf numFmtId="41" fontId="54" fillId="0" borderId="31" xfId="64" applyNumberFormat="1" applyFont="1" applyBorder="1">
      <alignment vertical="center"/>
    </xf>
    <xf numFmtId="41" fontId="47" fillId="0" borderId="26" xfId="64" applyNumberFormat="1" applyFont="1" applyBorder="1">
      <alignment vertical="center"/>
    </xf>
    <xf numFmtId="41" fontId="47" fillId="0" borderId="31" xfId="64" applyNumberFormat="1" applyFont="1" applyBorder="1">
      <alignment vertical="center"/>
    </xf>
    <xf numFmtId="41" fontId="54" fillId="0" borderId="9" xfId="64" applyNumberFormat="1" applyFont="1" applyBorder="1">
      <alignment vertical="center"/>
    </xf>
    <xf numFmtId="41" fontId="54" fillId="0" borderId="10" xfId="64" applyNumberFormat="1" applyFont="1" applyBorder="1">
      <alignment vertical="center"/>
    </xf>
    <xf numFmtId="41" fontId="47" fillId="0" borderId="9" xfId="64" applyNumberFormat="1" applyFont="1" applyBorder="1">
      <alignment vertical="center"/>
    </xf>
    <xf numFmtId="41" fontId="47" fillId="0" borderId="10" xfId="64" applyNumberFormat="1" applyFont="1" applyBorder="1">
      <alignment vertical="center"/>
    </xf>
    <xf numFmtId="41" fontId="54" fillId="0" borderId="9" xfId="64" applyNumberFormat="1" applyFont="1" applyFill="1" applyBorder="1">
      <alignment vertical="center"/>
    </xf>
    <xf numFmtId="41" fontId="54" fillId="0" borderId="10" xfId="64" applyNumberFormat="1" applyFont="1" applyFill="1" applyBorder="1">
      <alignment vertical="center"/>
    </xf>
    <xf numFmtId="41" fontId="47" fillId="0" borderId="9" xfId="64" applyNumberFormat="1" applyFont="1" applyFill="1" applyBorder="1">
      <alignment vertical="center"/>
    </xf>
    <xf numFmtId="41" fontId="47" fillId="0" borderId="10" xfId="64" applyNumberFormat="1" applyFont="1" applyFill="1" applyBorder="1">
      <alignment vertical="center"/>
    </xf>
    <xf numFmtId="41" fontId="54" fillId="38" borderId="81" xfId="63" applyNumberFormat="1" applyFont="1" applyFill="1" applyBorder="1">
      <alignment vertical="center"/>
    </xf>
    <xf numFmtId="41" fontId="54" fillId="0" borderId="2" xfId="63" applyNumberFormat="1" applyFont="1" applyBorder="1">
      <alignment vertical="center"/>
    </xf>
    <xf numFmtId="41" fontId="54" fillId="0" borderId="56" xfId="63" applyNumberFormat="1" applyFont="1" applyBorder="1">
      <alignment vertical="center"/>
    </xf>
    <xf numFmtId="41" fontId="47" fillId="35" borderId="82" xfId="63" applyNumberFormat="1" applyFont="1" applyFill="1" applyBorder="1">
      <alignment vertical="center"/>
    </xf>
    <xf numFmtId="41" fontId="47" fillId="0" borderId="2" xfId="63" applyNumberFormat="1" applyFont="1" applyBorder="1">
      <alignment vertical="center"/>
    </xf>
    <xf numFmtId="41" fontId="47" fillId="35" borderId="2" xfId="63" applyNumberFormat="1" applyFont="1" applyFill="1" applyBorder="1">
      <alignment vertical="center"/>
    </xf>
    <xf numFmtId="41" fontId="47" fillId="0" borderId="56" xfId="63" applyNumberFormat="1" applyFont="1" applyBorder="1">
      <alignment vertical="center"/>
    </xf>
    <xf numFmtId="41" fontId="54" fillId="38" borderId="15" xfId="63" applyNumberFormat="1" applyFont="1" applyFill="1" applyBorder="1">
      <alignment vertical="center"/>
    </xf>
    <xf numFmtId="41" fontId="54" fillId="0" borderId="9" xfId="63" applyNumberFormat="1" applyFont="1" applyBorder="1">
      <alignment vertical="center"/>
    </xf>
    <xf numFmtId="41" fontId="54" fillId="0" borderId="10" xfId="63" applyNumberFormat="1" applyFont="1" applyBorder="1">
      <alignment vertical="center"/>
    </xf>
    <xf numFmtId="41" fontId="47" fillId="35" borderId="8" xfId="63" applyNumberFormat="1" applyFont="1" applyFill="1" applyBorder="1">
      <alignment vertical="center"/>
    </xf>
    <xf numFmtId="41" fontId="47" fillId="0" borderId="9" xfId="63" applyNumberFormat="1" applyFont="1" applyBorder="1">
      <alignment vertical="center"/>
    </xf>
    <xf numFmtId="41" fontId="47" fillId="35" borderId="9" xfId="63" applyNumberFormat="1" applyFont="1" applyFill="1" applyBorder="1">
      <alignment vertical="center"/>
    </xf>
    <xf numFmtId="41" fontId="47" fillId="0" borderId="10" xfId="63" applyNumberFormat="1" applyFont="1" applyBorder="1">
      <alignment vertical="center"/>
    </xf>
    <xf numFmtId="0" fontId="47" fillId="0" borderId="12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41" fontId="52" fillId="35" borderId="30" xfId="0" applyNumberFormat="1" applyFont="1" applyFill="1" applyBorder="1" applyAlignment="1">
      <alignment horizontal="right"/>
    </xf>
    <xf numFmtId="0" fontId="42" fillId="0" borderId="79" xfId="0" applyFont="1" applyBorder="1" applyAlignment="1">
      <alignment horizontal="center" vertical="center"/>
    </xf>
    <xf numFmtId="41" fontId="52" fillId="35" borderId="80" xfId="0" applyNumberFormat="1" applyFont="1" applyFill="1" applyBorder="1" applyAlignment="1">
      <alignment horizontal="right"/>
    </xf>
    <xf numFmtId="0" fontId="42" fillId="0" borderId="7" xfId="0" applyFont="1" applyBorder="1" applyAlignment="1">
      <alignment horizontal="center" vertical="center"/>
    </xf>
    <xf numFmtId="41" fontId="52" fillId="35" borderId="15" xfId="0" applyNumberFormat="1" applyFont="1" applyFill="1" applyBorder="1" applyAlignment="1">
      <alignment horizontal="right"/>
    </xf>
    <xf numFmtId="176" fontId="49" fillId="0" borderId="0" xfId="0" applyNumberFormat="1" applyFont="1">
      <alignment vertical="center"/>
    </xf>
    <xf numFmtId="0" fontId="40" fillId="0" borderId="0" xfId="0" applyFont="1" applyFill="1">
      <alignment vertical="center"/>
    </xf>
    <xf numFmtId="0" fontId="42" fillId="0" borderId="20" xfId="0" applyFont="1" applyBorder="1" applyAlignment="1">
      <alignment horizontal="center" vertical="center"/>
    </xf>
    <xf numFmtId="41" fontId="52" fillId="35" borderId="22" xfId="0" applyNumberFormat="1" applyFont="1" applyFill="1" applyBorder="1" applyAlignment="1">
      <alignment horizontal="right"/>
    </xf>
    <xf numFmtId="41" fontId="52" fillId="0" borderId="19" xfId="0" applyNumberFormat="1" applyFont="1" applyBorder="1" applyAlignment="1">
      <alignment horizontal="right"/>
    </xf>
    <xf numFmtId="41" fontId="42" fillId="0" borderId="19" xfId="0" applyNumberFormat="1" applyFont="1" applyBorder="1" applyAlignment="1">
      <alignment horizontal="right"/>
    </xf>
    <xf numFmtId="41" fontId="47" fillId="0" borderId="24" xfId="0" applyNumberFormat="1" applyFont="1" applyBorder="1">
      <alignment vertical="center"/>
    </xf>
    <xf numFmtId="0" fontId="42" fillId="0" borderId="25" xfId="0" applyFont="1" applyBorder="1" applyAlignment="1">
      <alignment horizontal="center" vertical="center"/>
    </xf>
    <xf numFmtId="41" fontId="52" fillId="35" borderId="17" xfId="0" applyNumberFormat="1" applyFont="1" applyFill="1" applyBorder="1" applyAlignment="1">
      <alignment horizontal="right"/>
    </xf>
    <xf numFmtId="41" fontId="52" fillId="0" borderId="18" xfId="0" applyNumberFormat="1" applyFont="1" applyBorder="1" applyAlignment="1">
      <alignment horizontal="right"/>
    </xf>
    <xf numFmtId="41" fontId="42" fillId="0" borderId="18" xfId="0" applyNumberFormat="1" applyFont="1" applyBorder="1" applyAlignment="1">
      <alignment horizontal="right"/>
    </xf>
    <xf numFmtId="41" fontId="47" fillId="0" borderId="16" xfId="0" applyNumberFormat="1" applyFont="1" applyBorder="1">
      <alignment vertical="center"/>
    </xf>
    <xf numFmtId="41" fontId="40" fillId="0" borderId="1" xfId="64" applyNumberFormat="1" applyFont="1" applyBorder="1">
      <alignment vertical="center"/>
    </xf>
    <xf numFmtId="41" fontId="40" fillId="0" borderId="4" xfId="64" applyNumberFormat="1" applyFont="1" applyBorder="1">
      <alignment vertical="center"/>
    </xf>
    <xf numFmtId="0" fontId="42" fillId="0" borderId="6" xfId="0" applyFont="1" applyFill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41" fontId="54" fillId="35" borderId="14" xfId="63" applyNumberFormat="1" applyFont="1" applyFill="1" applyBorder="1">
      <alignment vertical="center"/>
    </xf>
    <xf numFmtId="41" fontId="54" fillId="0" borderId="3" xfId="63" applyNumberFormat="1" applyFont="1" applyFill="1" applyBorder="1">
      <alignment vertical="center"/>
    </xf>
    <xf numFmtId="41" fontId="40" fillId="0" borderId="1" xfId="63" applyNumberFormat="1" applyFont="1" applyBorder="1">
      <alignment vertical="center"/>
    </xf>
    <xf numFmtId="41" fontId="40" fillId="0" borderId="4" xfId="63" applyNumberFormat="1" applyFont="1" applyBorder="1">
      <alignment vertical="center"/>
    </xf>
    <xf numFmtId="41" fontId="40" fillId="0" borderId="0" xfId="63" applyFont="1">
      <alignment vertical="center"/>
    </xf>
    <xf numFmtId="0" fontId="40" fillId="0" borderId="0" xfId="0" applyFont="1" applyAlignment="1">
      <alignment vertical="center"/>
    </xf>
    <xf numFmtId="41" fontId="40" fillId="0" borderId="26" xfId="64" applyNumberFormat="1" applyFont="1" applyBorder="1">
      <alignment vertical="center"/>
    </xf>
    <xf numFmtId="41" fontId="40" fillId="0" borderId="31" xfId="64" applyNumberFormat="1" applyFont="1" applyBorder="1">
      <alignment vertical="center"/>
    </xf>
    <xf numFmtId="0" fontId="42" fillId="0" borderId="7" xfId="0" applyFont="1" applyFill="1" applyBorder="1" applyAlignment="1">
      <alignment horizontal="center" vertical="center"/>
    </xf>
    <xf numFmtId="41" fontId="40" fillId="0" borderId="9" xfId="64" applyNumberFormat="1" applyFont="1" applyFill="1" applyBorder="1">
      <alignment vertical="center"/>
    </xf>
    <xf numFmtId="41" fontId="40" fillId="0" borderId="10" xfId="64" applyNumberFormat="1" applyFont="1" applyFill="1" applyBorder="1">
      <alignment vertical="center"/>
    </xf>
    <xf numFmtId="0" fontId="47" fillId="0" borderId="7" xfId="0" applyFont="1" applyBorder="1" applyAlignment="1">
      <alignment horizontal="center" vertical="center"/>
    </xf>
    <xf numFmtId="0" fontId="42" fillId="0" borderId="79" xfId="0" applyFont="1" applyFill="1" applyBorder="1" applyAlignment="1">
      <alignment horizontal="center" vertical="center"/>
    </xf>
    <xf numFmtId="41" fontId="52" fillId="35" borderId="80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41" fontId="44" fillId="38" borderId="30" xfId="0" applyNumberFormat="1" applyFont="1" applyFill="1" applyBorder="1" applyAlignment="1">
      <alignment horizontal="right"/>
    </xf>
    <xf numFmtId="41" fontId="44" fillId="0" borderId="26" xfId="0" applyNumberFormat="1" applyFont="1" applyBorder="1" applyAlignment="1">
      <alignment horizontal="right"/>
    </xf>
    <xf numFmtId="41" fontId="46" fillId="0" borderId="26" xfId="0" applyNumberFormat="1" applyFont="1" applyBorder="1">
      <alignment vertical="center"/>
    </xf>
    <xf numFmtId="41" fontId="2" fillId="35" borderId="26" xfId="0" applyNumberFormat="1" applyFont="1" applyFill="1" applyBorder="1" applyAlignment="1">
      <alignment horizontal="right"/>
    </xf>
    <xf numFmtId="41" fontId="2" fillId="0" borderId="26" xfId="0" applyNumberFormat="1" applyFont="1" applyBorder="1" applyAlignment="1">
      <alignment horizontal="right"/>
    </xf>
    <xf numFmtId="41" fontId="0" fillId="0" borderId="31" xfId="0" applyNumberFormat="1" applyFont="1" applyBorder="1">
      <alignment vertical="center"/>
    </xf>
    <xf numFmtId="41" fontId="0" fillId="0" borderId="26" xfId="0" applyNumberFormat="1" applyFont="1" applyBorder="1">
      <alignment vertical="center"/>
    </xf>
    <xf numFmtId="0" fontId="2" fillId="0" borderId="12" xfId="0" applyFont="1" applyFill="1" applyBorder="1" applyAlignment="1">
      <alignment horizontal="center" vertical="center"/>
    </xf>
    <xf numFmtId="41" fontId="44" fillId="38" borderId="15" xfId="0" applyNumberFormat="1" applyFont="1" applyFill="1" applyBorder="1" applyAlignment="1">
      <alignment horizontal="right" vertical="center"/>
    </xf>
    <xf numFmtId="41" fontId="44" fillId="0" borderId="9" xfId="0" applyNumberFormat="1" applyFont="1" applyBorder="1" applyAlignment="1">
      <alignment horizontal="right"/>
    </xf>
    <xf numFmtId="41" fontId="46" fillId="0" borderId="9" xfId="0" applyNumberFormat="1" applyFont="1" applyBorder="1">
      <alignment vertical="center"/>
    </xf>
    <xf numFmtId="41" fontId="2" fillId="35" borderId="9" xfId="0" applyNumberFormat="1" applyFont="1" applyFill="1" applyBorder="1" applyAlignment="1">
      <alignment horizontal="right" vertical="center"/>
    </xf>
    <xf numFmtId="41" fontId="0" fillId="0" borderId="10" xfId="0" applyNumberFormat="1" applyBorder="1">
      <alignment vertical="center"/>
    </xf>
    <xf numFmtId="41" fontId="0" fillId="0" borderId="9" xfId="0" applyNumberFormat="1" applyBorder="1">
      <alignment vertical="center"/>
    </xf>
    <xf numFmtId="41" fontId="2" fillId="35" borderId="9" xfId="0" applyNumberFormat="1" applyFont="1" applyFill="1" applyBorder="1" applyAlignment="1">
      <alignment horizontal="right"/>
    </xf>
    <xf numFmtId="41" fontId="0" fillId="0" borderId="31" xfId="0" applyNumberFormat="1" applyBorder="1">
      <alignment vertical="center"/>
    </xf>
    <xf numFmtId="41" fontId="0" fillId="0" borderId="26" xfId="0" applyNumberFormat="1" applyBorder="1">
      <alignment vertical="center"/>
    </xf>
    <xf numFmtId="0" fontId="2" fillId="0" borderId="12" xfId="0" applyFont="1" applyBorder="1" applyAlignment="1">
      <alignment horizontal="center" vertical="center"/>
    </xf>
    <xf numFmtId="41" fontId="44" fillId="38" borderId="15" xfId="0" applyNumberFormat="1" applyFont="1" applyFill="1" applyBorder="1" applyAlignment="1">
      <alignment horizontal="right"/>
    </xf>
    <xf numFmtId="41" fontId="46" fillId="0" borderId="26" xfId="64" applyNumberFormat="1" applyFont="1" applyBorder="1">
      <alignment vertical="center"/>
    </xf>
    <xf numFmtId="41" fontId="6" fillId="0" borderId="26" xfId="64" applyNumberFormat="1" applyFont="1" applyBorder="1">
      <alignment vertical="center"/>
    </xf>
    <xf numFmtId="41" fontId="6" fillId="0" borderId="31" xfId="64" applyNumberFormat="1" applyFont="1" applyBorder="1">
      <alignment vertical="center"/>
    </xf>
    <xf numFmtId="41" fontId="46" fillId="0" borderId="9" xfId="64" applyNumberFormat="1" applyFont="1" applyBorder="1">
      <alignment vertical="center"/>
    </xf>
    <xf numFmtId="41" fontId="6" fillId="0" borderId="9" xfId="64" applyNumberFormat="1" applyFont="1" applyBorder="1">
      <alignment vertical="center"/>
    </xf>
    <xf numFmtId="41" fontId="6" fillId="0" borderId="10" xfId="64" applyNumberFormat="1" applyFont="1" applyBorder="1">
      <alignment vertical="center"/>
    </xf>
    <xf numFmtId="41" fontId="29" fillId="0" borderId="26" xfId="64" applyNumberFormat="1" applyFont="1" applyBorder="1">
      <alignment vertical="center"/>
    </xf>
    <xf numFmtId="41" fontId="29" fillId="0" borderId="31" xfId="64" applyNumberFormat="1" applyFont="1" applyBorder="1">
      <alignment vertical="center"/>
    </xf>
    <xf numFmtId="41" fontId="46" fillId="0" borderId="9" xfId="64" applyNumberFormat="1" applyFont="1" applyFill="1" applyBorder="1">
      <alignment vertical="center"/>
    </xf>
    <xf numFmtId="41" fontId="29" fillId="0" borderId="9" xfId="64" applyNumberFormat="1" applyFont="1" applyFill="1" applyBorder="1">
      <alignment vertical="center"/>
    </xf>
    <xf numFmtId="41" fontId="29" fillId="0" borderId="10" xfId="64" applyNumberFormat="1" applyFont="1" applyFill="1" applyBorder="1">
      <alignment vertical="center"/>
    </xf>
    <xf numFmtId="41" fontId="46" fillId="0" borderId="9" xfId="63" applyNumberFormat="1" applyFont="1" applyBorder="1">
      <alignment vertical="center"/>
    </xf>
    <xf numFmtId="176" fontId="51" fillId="33" borderId="14" xfId="0" applyNumberFormat="1" applyFont="1" applyFill="1" applyBorder="1" applyAlignment="1">
      <alignment horizontal="center" vertical="center"/>
    </xf>
    <xf numFmtId="176" fontId="51" fillId="33" borderId="1" xfId="0" applyNumberFormat="1" applyFont="1" applyFill="1" applyBorder="1" applyAlignment="1">
      <alignment horizontal="center" vertical="center"/>
    </xf>
    <xf numFmtId="176" fontId="51" fillId="34" borderId="1" xfId="0" applyNumberFormat="1" applyFont="1" applyFill="1" applyBorder="1" applyAlignment="1">
      <alignment horizontal="center" vertical="center"/>
    </xf>
    <xf numFmtId="176" fontId="51" fillId="34" borderId="4" xfId="0" applyNumberFormat="1" applyFont="1" applyFill="1" applyBorder="1" applyAlignment="1">
      <alignment horizontal="center" vertical="center"/>
    </xf>
    <xf numFmtId="176" fontId="51" fillId="33" borderId="3" xfId="0" applyNumberFormat="1" applyFont="1" applyFill="1" applyBorder="1" applyAlignment="1">
      <alignment horizontal="center" vertical="center"/>
    </xf>
    <xf numFmtId="176" fontId="52" fillId="35" borderId="17" xfId="91" applyNumberFormat="1" applyFont="1" applyFill="1" applyBorder="1" applyAlignment="1">
      <alignment horizontal="right"/>
    </xf>
    <xf numFmtId="176" fontId="52" fillId="0" borderId="18" xfId="91" applyNumberFormat="1" applyFont="1" applyBorder="1" applyAlignment="1">
      <alignment horizontal="right"/>
    </xf>
    <xf numFmtId="176" fontId="52" fillId="0" borderId="1" xfId="91" applyNumberFormat="1" applyFont="1" applyBorder="1" applyAlignment="1">
      <alignment horizontal="right"/>
    </xf>
    <xf numFmtId="176" fontId="52" fillId="0" borderId="4" xfId="91" applyNumberFormat="1" applyFont="1" applyBorder="1" applyAlignment="1">
      <alignment horizontal="right"/>
    </xf>
    <xf numFmtId="176" fontId="42" fillId="35" borderId="3" xfId="0" applyNumberFormat="1" applyFont="1" applyFill="1" applyBorder="1" applyAlignment="1">
      <alignment horizontal="right"/>
    </xf>
    <xf numFmtId="176" fontId="42" fillId="0" borderId="1" xfId="0" applyNumberFormat="1" applyFont="1" applyBorder="1" applyAlignment="1">
      <alignment horizontal="right"/>
    </xf>
    <xf numFmtId="176" fontId="42" fillId="0" borderId="1" xfId="91" applyNumberFormat="1" applyFont="1" applyBorder="1" applyAlignment="1">
      <alignment horizontal="right"/>
    </xf>
    <xf numFmtId="176" fontId="42" fillId="35" borderId="1" xfId="0" applyNumberFormat="1" applyFont="1" applyFill="1" applyBorder="1" applyAlignment="1">
      <alignment horizontal="right"/>
    </xf>
    <xf numFmtId="0" fontId="47" fillId="0" borderId="4" xfId="0" applyFont="1" applyBorder="1">
      <alignment vertical="center"/>
    </xf>
    <xf numFmtId="176" fontId="52" fillId="35" borderId="14" xfId="91" applyNumberFormat="1" applyFont="1" applyFill="1" applyBorder="1" applyAlignment="1">
      <alignment horizontal="right"/>
    </xf>
    <xf numFmtId="176" fontId="47" fillId="0" borderId="1" xfId="0" applyNumberFormat="1" applyFont="1" applyBorder="1" applyAlignment="1">
      <alignment horizontal="right" vertical="center"/>
    </xf>
    <xf numFmtId="176" fontId="47" fillId="0" borderId="2" xfId="0" applyNumberFormat="1" applyFont="1" applyFill="1" applyBorder="1" applyAlignment="1">
      <alignment horizontal="right" vertical="center"/>
    </xf>
    <xf numFmtId="176" fontId="40" fillId="0" borderId="1" xfId="0" applyNumberFormat="1" applyFont="1" applyBorder="1" applyAlignment="1">
      <alignment horizontal="right" vertical="center"/>
    </xf>
    <xf numFmtId="0" fontId="40" fillId="0" borderId="4" xfId="0" applyFont="1" applyBorder="1">
      <alignment vertical="center"/>
    </xf>
    <xf numFmtId="176" fontId="52" fillId="0" borderId="24" xfId="91" applyNumberFormat="1" applyFont="1" applyBorder="1" applyAlignment="1">
      <alignment horizontal="right"/>
    </xf>
    <xf numFmtId="176" fontId="42" fillId="35" borderId="32" xfId="0" applyNumberFormat="1" applyFont="1" applyFill="1" applyBorder="1" applyAlignment="1">
      <alignment horizontal="right"/>
    </xf>
    <xf numFmtId="176" fontId="42" fillId="0" borderId="19" xfId="0" applyNumberFormat="1" applyFont="1" applyBorder="1" applyAlignment="1">
      <alignment horizontal="right"/>
    </xf>
    <xf numFmtId="176" fontId="42" fillId="0" borderId="19" xfId="91" applyNumberFormat="1" applyFont="1" applyBorder="1" applyAlignment="1">
      <alignment horizontal="right"/>
    </xf>
    <xf numFmtId="176" fontId="40" fillId="0" borderId="19" xfId="0" applyNumberFormat="1" applyFont="1" applyBorder="1" applyAlignment="1">
      <alignment horizontal="right" vertical="center"/>
    </xf>
    <xf numFmtId="176" fontId="42" fillId="35" borderId="19" xfId="0" applyNumberFormat="1" applyFont="1" applyFill="1" applyBorder="1" applyAlignment="1">
      <alignment horizontal="right"/>
    </xf>
    <xf numFmtId="0" fontId="40" fillId="0" borderId="24" xfId="0" applyFont="1" applyBorder="1">
      <alignment vertical="center"/>
    </xf>
    <xf numFmtId="176" fontId="52" fillId="0" borderId="16" xfId="91" applyNumberFormat="1" applyFont="1" applyBorder="1" applyAlignment="1">
      <alignment horizontal="right"/>
    </xf>
    <xf numFmtId="176" fontId="42" fillId="35" borderId="33" xfId="0" applyNumberFormat="1" applyFont="1" applyFill="1" applyBorder="1" applyAlignment="1">
      <alignment horizontal="right"/>
    </xf>
    <xf numFmtId="176" fontId="42" fillId="0" borderId="18" xfId="0" applyNumberFormat="1" applyFont="1" applyBorder="1" applyAlignment="1">
      <alignment horizontal="right"/>
    </xf>
    <xf numFmtId="176" fontId="42" fillId="0" borderId="18" xfId="91" applyNumberFormat="1" applyFont="1" applyBorder="1" applyAlignment="1">
      <alignment horizontal="right"/>
    </xf>
    <xf numFmtId="176" fontId="47" fillId="0" borderId="18" xfId="0" applyNumberFormat="1" applyFont="1" applyBorder="1" applyAlignment="1">
      <alignment horizontal="right" vertical="center"/>
    </xf>
    <xf numFmtId="176" fontId="42" fillId="35" borderId="18" xfId="0" applyNumberFormat="1" applyFont="1" applyFill="1" applyBorder="1" applyAlignment="1">
      <alignment horizontal="right"/>
    </xf>
    <xf numFmtId="0" fontId="47" fillId="0" borderId="16" xfId="0" applyFont="1" applyBorder="1">
      <alignment vertical="center"/>
    </xf>
    <xf numFmtId="176" fontId="52" fillId="0" borderId="1" xfId="91" applyNumberFormat="1" applyFont="1" applyFill="1" applyBorder="1" applyAlignment="1">
      <alignment horizontal="right"/>
    </xf>
    <xf numFmtId="176" fontId="52" fillId="0" borderId="4" xfId="91" applyNumberFormat="1" applyFont="1" applyFill="1" applyBorder="1" applyAlignment="1">
      <alignment horizontal="right"/>
    </xf>
    <xf numFmtId="176" fontId="42" fillId="0" borderId="1" xfId="0" applyNumberFormat="1" applyFont="1" applyFill="1" applyBorder="1" applyAlignment="1">
      <alignment horizontal="right"/>
    </xf>
    <xf numFmtId="176" fontId="42" fillId="0" borderId="1" xfId="91" applyNumberFormat="1" applyFont="1" applyFill="1" applyBorder="1" applyAlignment="1">
      <alignment horizontal="right"/>
    </xf>
    <xf numFmtId="176" fontId="47" fillId="0" borderId="1" xfId="0" applyNumberFormat="1" applyFont="1" applyFill="1" applyBorder="1" applyAlignment="1">
      <alignment horizontal="right" vertical="center"/>
    </xf>
    <xf numFmtId="0" fontId="42" fillId="0" borderId="36" xfId="0" applyFont="1" applyBorder="1" applyAlignment="1">
      <alignment horizontal="center" vertical="center"/>
    </xf>
    <xf numFmtId="176" fontId="52" fillId="35" borderId="28" xfId="91" applyNumberFormat="1" applyFont="1" applyFill="1" applyBorder="1" applyAlignment="1">
      <alignment horizontal="right"/>
    </xf>
    <xf numFmtId="176" fontId="52" fillId="0" borderId="27" xfId="91" applyNumberFormat="1" applyFont="1" applyBorder="1" applyAlignment="1">
      <alignment horizontal="right"/>
    </xf>
    <xf numFmtId="176" fontId="52" fillId="0" borderId="29" xfId="91" applyNumberFormat="1" applyFont="1" applyBorder="1" applyAlignment="1">
      <alignment horizontal="right"/>
    </xf>
    <xf numFmtId="176" fontId="42" fillId="35" borderId="34" xfId="0" applyNumberFormat="1" applyFont="1" applyFill="1" applyBorder="1" applyAlignment="1">
      <alignment horizontal="right"/>
    </xf>
    <xf numFmtId="176" fontId="42" fillId="0" borderId="27" xfId="0" applyNumberFormat="1" applyFont="1" applyBorder="1" applyAlignment="1">
      <alignment horizontal="right"/>
    </xf>
    <xf numFmtId="176" fontId="42" fillId="0" borderId="27" xfId="91" applyNumberFormat="1" applyFont="1" applyBorder="1" applyAlignment="1">
      <alignment horizontal="right"/>
    </xf>
    <xf numFmtId="176" fontId="47" fillId="0" borderId="27" xfId="0" applyNumberFormat="1" applyFont="1" applyBorder="1" applyAlignment="1">
      <alignment horizontal="right" vertical="center"/>
    </xf>
    <xf numFmtId="176" fontId="42" fillId="35" borderId="27" xfId="0" applyNumberFormat="1" applyFont="1" applyFill="1" applyBorder="1" applyAlignment="1">
      <alignment horizontal="right"/>
    </xf>
    <xf numFmtId="0" fontId="47" fillId="0" borderId="29" xfId="0" applyFont="1" applyBorder="1">
      <alignment vertical="center"/>
    </xf>
    <xf numFmtId="176" fontId="52" fillId="35" borderId="30" xfId="91" applyNumberFormat="1" applyFont="1" applyFill="1" applyBorder="1" applyAlignment="1">
      <alignment horizontal="right"/>
    </xf>
    <xf numFmtId="176" fontId="52" fillId="0" borderId="26" xfId="91" applyNumberFormat="1" applyFont="1" applyBorder="1" applyAlignment="1">
      <alignment horizontal="right"/>
    </xf>
    <xf numFmtId="176" fontId="52" fillId="0" borderId="31" xfId="91" applyNumberFormat="1" applyFont="1" applyBorder="1" applyAlignment="1">
      <alignment horizontal="right"/>
    </xf>
    <xf numFmtId="176" fontId="42" fillId="35" borderId="35" xfId="0" applyNumberFormat="1" applyFont="1" applyFill="1" applyBorder="1" applyAlignment="1">
      <alignment horizontal="right"/>
    </xf>
    <xf numFmtId="176" fontId="42" fillId="0" borderId="26" xfId="0" applyNumberFormat="1" applyFont="1" applyBorder="1" applyAlignment="1">
      <alignment horizontal="right"/>
    </xf>
    <xf numFmtId="41" fontId="47" fillId="0" borderId="26" xfId="64" applyFont="1" applyBorder="1">
      <alignment vertical="center"/>
    </xf>
    <xf numFmtId="176" fontId="42" fillId="35" borderId="26" xfId="0" applyNumberFormat="1" applyFont="1" applyFill="1" applyBorder="1" applyAlignment="1">
      <alignment horizontal="right"/>
    </xf>
    <xf numFmtId="176" fontId="47" fillId="0" borderId="26" xfId="64" applyNumberFormat="1" applyFont="1" applyBorder="1" applyAlignment="1">
      <alignment horizontal="right" vertical="center"/>
    </xf>
    <xf numFmtId="0" fontId="47" fillId="0" borderId="31" xfId="0" applyFont="1" applyBorder="1">
      <alignment vertical="center"/>
    </xf>
    <xf numFmtId="41" fontId="47" fillId="0" borderId="1" xfId="64" applyFont="1" applyBorder="1">
      <alignment vertical="center"/>
    </xf>
    <xf numFmtId="176" fontId="47" fillId="0" borderId="1" xfId="64" applyNumberFormat="1" applyFont="1" applyBorder="1" applyAlignment="1">
      <alignment horizontal="right" vertical="center"/>
    </xf>
    <xf numFmtId="179" fontId="47" fillId="0" borderId="0" xfId="0" applyNumberFormat="1" applyFont="1" applyBorder="1">
      <alignment vertical="center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176" fontId="42" fillId="0" borderId="26" xfId="91" applyNumberFormat="1" applyFont="1" applyBorder="1" applyAlignment="1">
      <alignment horizontal="right"/>
    </xf>
    <xf numFmtId="176" fontId="47" fillId="0" borderId="26" xfId="0" applyNumberFormat="1" applyFont="1" applyBorder="1" applyAlignment="1">
      <alignment horizontal="right" vertical="center"/>
    </xf>
    <xf numFmtId="0" fontId="42" fillId="0" borderId="83" xfId="0" applyFont="1" applyBorder="1" applyAlignment="1">
      <alignment horizontal="center" vertical="center"/>
    </xf>
    <xf numFmtId="176" fontId="52" fillId="35" borderId="84" xfId="91" applyNumberFormat="1" applyFont="1" applyFill="1" applyBorder="1" applyAlignment="1">
      <alignment horizontal="right"/>
    </xf>
    <xf numFmtId="176" fontId="52" fillId="0" borderId="85" xfId="91" applyNumberFormat="1" applyFont="1" applyBorder="1" applyAlignment="1">
      <alignment horizontal="right"/>
    </xf>
    <xf numFmtId="176" fontId="52" fillId="0" borderId="9" xfId="91" applyNumberFormat="1" applyFont="1" applyBorder="1" applyAlignment="1">
      <alignment horizontal="right"/>
    </xf>
    <xf numFmtId="176" fontId="52" fillId="0" borderId="10" xfId="91" applyNumberFormat="1" applyFont="1" applyBorder="1" applyAlignment="1">
      <alignment horizontal="right"/>
    </xf>
    <xf numFmtId="176" fontId="42" fillId="35" borderId="8" xfId="0" applyNumberFormat="1" applyFont="1" applyFill="1" applyBorder="1" applyAlignment="1">
      <alignment horizontal="right"/>
    </xf>
    <xf numFmtId="176" fontId="42" fillId="0" borderId="9" xfId="0" applyNumberFormat="1" applyFont="1" applyBorder="1" applyAlignment="1">
      <alignment horizontal="right"/>
    </xf>
    <xf numFmtId="176" fontId="42" fillId="0" borderId="9" xfId="91" applyNumberFormat="1" applyFont="1" applyBorder="1" applyAlignment="1">
      <alignment horizontal="right"/>
    </xf>
    <xf numFmtId="176" fontId="47" fillId="0" borderId="9" xfId="0" applyNumberFormat="1" applyFont="1" applyBorder="1">
      <alignment vertical="center"/>
    </xf>
    <xf numFmtId="176" fontId="42" fillId="35" borderId="9" xfId="0" applyNumberFormat="1" applyFont="1" applyFill="1" applyBorder="1" applyAlignment="1">
      <alignment horizontal="right"/>
    </xf>
    <xf numFmtId="0" fontId="47" fillId="0" borderId="10" xfId="0" applyFont="1" applyBorder="1">
      <alignment vertical="center"/>
    </xf>
    <xf numFmtId="0" fontId="42" fillId="0" borderId="5" xfId="0" applyFont="1" applyFill="1" applyBorder="1" applyAlignment="1">
      <alignment horizontal="center" vertical="center"/>
    </xf>
    <xf numFmtId="176" fontId="52" fillId="0" borderId="26" xfId="91" applyNumberFormat="1" applyFont="1" applyFill="1" applyBorder="1" applyAlignment="1">
      <alignment horizontal="right"/>
    </xf>
    <xf numFmtId="176" fontId="52" fillId="0" borderId="31" xfId="91" applyNumberFormat="1" applyFont="1" applyFill="1" applyBorder="1" applyAlignment="1">
      <alignment horizontal="right"/>
    </xf>
    <xf numFmtId="176" fontId="42" fillId="0" borderId="26" xfId="0" applyNumberFormat="1" applyFont="1" applyFill="1" applyBorder="1" applyAlignment="1">
      <alignment horizontal="right"/>
    </xf>
    <xf numFmtId="176" fontId="42" fillId="0" borderId="26" xfId="91" applyNumberFormat="1" applyFont="1" applyFill="1" applyBorder="1" applyAlignment="1">
      <alignment horizontal="right"/>
    </xf>
    <xf numFmtId="176" fontId="47" fillId="0" borderId="26" xfId="0" applyNumberFormat="1" applyFont="1" applyFill="1" applyBorder="1" applyAlignment="1">
      <alignment horizontal="right" vertical="center"/>
    </xf>
    <xf numFmtId="176" fontId="52" fillId="35" borderId="15" xfId="91" applyNumberFormat="1" applyFont="1" applyFill="1" applyBorder="1" applyAlignment="1">
      <alignment horizontal="right"/>
    </xf>
    <xf numFmtId="176" fontId="47" fillId="0" borderId="9" xfId="0" applyNumberFormat="1" applyFont="1" applyBorder="1" applyAlignment="1">
      <alignment horizontal="right" vertical="center"/>
    </xf>
    <xf numFmtId="41" fontId="47" fillId="0" borderId="9" xfId="64" applyFont="1" applyBorder="1">
      <alignment vertical="center"/>
    </xf>
    <xf numFmtId="176" fontId="47" fillId="0" borderId="9" xfId="64" applyNumberFormat="1" applyFont="1" applyBorder="1" applyAlignment="1">
      <alignment horizontal="right" vertical="center"/>
    </xf>
    <xf numFmtId="0" fontId="49" fillId="0" borderId="0" xfId="0" applyFont="1">
      <alignment vertical="center"/>
    </xf>
    <xf numFmtId="41" fontId="47" fillId="0" borderId="0" xfId="63" applyFont="1">
      <alignment vertical="center"/>
    </xf>
    <xf numFmtId="0" fontId="55" fillId="0" borderId="0" xfId="0" applyFont="1">
      <alignment vertical="center"/>
    </xf>
    <xf numFmtId="0" fontId="51" fillId="33" borderId="73" xfId="0" applyFont="1" applyFill="1" applyBorder="1" applyAlignment="1">
      <alignment horizontal="center" vertical="center"/>
    </xf>
    <xf numFmtId="0" fontId="51" fillId="33" borderId="72" xfId="0" applyFont="1" applyFill="1" applyBorder="1" applyAlignment="1">
      <alignment horizontal="center" vertical="center"/>
    </xf>
    <xf numFmtId="0" fontId="51" fillId="33" borderId="72" xfId="0" applyFont="1" applyFill="1" applyBorder="1" applyAlignment="1">
      <alignment horizontal="center" vertical="center" wrapText="1"/>
    </xf>
    <xf numFmtId="41" fontId="51" fillId="33" borderId="72" xfId="63" applyFont="1" applyFill="1" applyBorder="1" applyAlignment="1">
      <alignment horizontal="center" vertical="center"/>
    </xf>
    <xf numFmtId="0" fontId="51" fillId="33" borderId="71" xfId="0" applyFont="1" applyFill="1" applyBorder="1" applyAlignment="1">
      <alignment horizontal="center" vertical="center" wrapText="1"/>
    </xf>
    <xf numFmtId="0" fontId="53" fillId="0" borderId="0" xfId="0" applyFont="1" applyFill="1">
      <alignment vertical="center"/>
    </xf>
    <xf numFmtId="41" fontId="53" fillId="0" borderId="0" xfId="0" applyNumberFormat="1" applyFont="1" applyFill="1">
      <alignment vertical="center"/>
    </xf>
    <xf numFmtId="177" fontId="53" fillId="0" borderId="0" xfId="0" applyNumberFormat="1" applyFont="1" applyFill="1">
      <alignment vertical="center"/>
    </xf>
    <xf numFmtId="0" fontId="49" fillId="0" borderId="0" xfId="0" applyFont="1" applyFill="1">
      <alignment vertical="center"/>
    </xf>
    <xf numFmtId="41" fontId="52" fillId="0" borderId="3" xfId="63" applyFont="1" applyBorder="1" applyAlignment="1">
      <alignment horizontal="right"/>
    </xf>
    <xf numFmtId="41" fontId="52" fillId="0" borderId="1" xfId="63" applyFont="1" applyBorder="1" applyAlignment="1">
      <alignment horizontal="right"/>
    </xf>
    <xf numFmtId="180" fontId="52" fillId="35" borderId="1" xfId="91" applyNumberFormat="1" applyFont="1" applyFill="1" applyBorder="1" applyAlignment="1">
      <alignment horizontal="right"/>
    </xf>
    <xf numFmtId="41" fontId="42" fillId="0" borderId="1" xfId="63" applyFont="1" applyBorder="1" applyAlignment="1">
      <alignment horizontal="right"/>
    </xf>
    <xf numFmtId="181" fontId="52" fillId="35" borderId="1" xfId="91" applyNumberFormat="1" applyFont="1" applyFill="1" applyBorder="1" applyAlignment="1">
      <alignment horizontal="right"/>
    </xf>
    <xf numFmtId="180" fontId="52" fillId="35" borderId="4" xfId="91" applyNumberFormat="1" applyFont="1" applyFill="1" applyBorder="1" applyAlignment="1">
      <alignment horizontal="right"/>
    </xf>
    <xf numFmtId="181" fontId="52" fillId="35" borderId="1" xfId="0" applyNumberFormat="1" applyFont="1" applyFill="1" applyBorder="1" applyAlignment="1">
      <alignment horizontal="right"/>
    </xf>
    <xf numFmtId="0" fontId="54" fillId="0" borderId="0" xfId="0" applyFont="1">
      <alignment vertical="center"/>
    </xf>
    <xf numFmtId="178" fontId="54" fillId="0" borderId="0" xfId="0" applyNumberFormat="1" applyFont="1">
      <alignment vertical="center"/>
    </xf>
    <xf numFmtId="178" fontId="50" fillId="0" borderId="0" xfId="0" applyNumberFormat="1" applyFont="1">
      <alignment vertical="center"/>
    </xf>
    <xf numFmtId="0" fontId="43" fillId="0" borderId="0" xfId="0" applyFont="1">
      <alignment vertical="center"/>
    </xf>
    <xf numFmtId="41" fontId="52" fillId="0" borderId="35" xfId="63" applyFont="1" applyBorder="1" applyAlignment="1">
      <alignment horizontal="right"/>
    </xf>
    <xf numFmtId="41" fontId="52" fillId="0" borderId="26" xfId="63" applyFont="1" applyBorder="1" applyAlignment="1">
      <alignment horizontal="right"/>
    </xf>
    <xf numFmtId="180" fontId="52" fillId="35" borderId="26" xfId="91" applyNumberFormat="1" applyFont="1" applyFill="1" applyBorder="1" applyAlignment="1">
      <alignment horizontal="right"/>
    </xf>
    <xf numFmtId="41" fontId="42" fillId="0" borderId="26" xfId="63" applyFont="1" applyBorder="1" applyAlignment="1">
      <alignment horizontal="right"/>
    </xf>
    <xf numFmtId="181" fontId="52" fillId="35" borderId="26" xfId="91" applyNumberFormat="1" applyFont="1" applyFill="1" applyBorder="1" applyAlignment="1">
      <alignment horizontal="right"/>
    </xf>
    <xf numFmtId="180" fontId="52" fillId="35" borderId="31" xfId="91" applyNumberFormat="1" applyFont="1" applyFill="1" applyBorder="1" applyAlignment="1">
      <alignment horizontal="right"/>
    </xf>
    <xf numFmtId="41" fontId="52" fillId="0" borderId="76" xfId="63" applyFont="1" applyBorder="1" applyAlignment="1">
      <alignment horizontal="right"/>
    </xf>
    <xf numFmtId="41" fontId="52" fillId="0" borderId="78" xfId="63" applyFont="1" applyBorder="1" applyAlignment="1">
      <alignment horizontal="right"/>
    </xf>
    <xf numFmtId="180" fontId="52" fillId="35" borderId="78" xfId="91" applyNumberFormat="1" applyFont="1" applyFill="1" applyBorder="1" applyAlignment="1">
      <alignment horizontal="right"/>
    </xf>
    <xf numFmtId="41" fontId="42" fillId="0" borderId="78" xfId="63" applyFont="1" applyBorder="1" applyAlignment="1">
      <alignment horizontal="right"/>
    </xf>
    <xf numFmtId="181" fontId="52" fillId="35" borderId="78" xfId="0" applyNumberFormat="1" applyFont="1" applyFill="1" applyBorder="1" applyAlignment="1">
      <alignment horizontal="right"/>
    </xf>
    <xf numFmtId="180" fontId="52" fillId="35" borderId="77" xfId="91" applyNumberFormat="1" applyFont="1" applyFill="1" applyBorder="1" applyAlignment="1">
      <alignment horizontal="right"/>
    </xf>
    <xf numFmtId="41" fontId="52" fillId="0" borderId="8" xfId="63" applyFont="1" applyBorder="1" applyAlignment="1">
      <alignment horizontal="right"/>
    </xf>
    <xf numFmtId="41" fontId="52" fillId="0" borderId="9" xfId="63" applyFont="1" applyBorder="1" applyAlignment="1">
      <alignment horizontal="right"/>
    </xf>
    <xf numFmtId="180" fontId="52" fillId="35" borderId="9" xfId="91" applyNumberFormat="1" applyFont="1" applyFill="1" applyBorder="1" applyAlignment="1">
      <alignment horizontal="right"/>
    </xf>
    <xf numFmtId="41" fontId="42" fillId="0" borderId="9" xfId="63" applyFont="1" applyBorder="1" applyAlignment="1">
      <alignment horizontal="right"/>
    </xf>
    <xf numFmtId="181" fontId="52" fillId="35" borderId="9" xfId="0" applyNumberFormat="1" applyFont="1" applyFill="1" applyBorder="1" applyAlignment="1">
      <alignment horizontal="right"/>
    </xf>
    <xf numFmtId="180" fontId="52" fillId="35" borderId="10" xfId="91" applyNumberFormat="1" applyFont="1" applyFill="1" applyBorder="1" applyAlignment="1">
      <alignment horizontal="right"/>
    </xf>
    <xf numFmtId="41" fontId="55" fillId="0" borderId="0" xfId="63" applyFont="1">
      <alignment vertical="center"/>
    </xf>
    <xf numFmtId="0" fontId="53" fillId="0" borderId="0" xfId="0" applyFont="1">
      <alignment vertical="center"/>
    </xf>
    <xf numFmtId="0" fontId="57" fillId="0" borderId="0" xfId="0" applyFont="1">
      <alignment vertical="center"/>
    </xf>
    <xf numFmtId="41" fontId="51" fillId="33" borderId="73" xfId="63" applyFont="1" applyFill="1" applyBorder="1" applyAlignment="1">
      <alignment horizontal="center" vertical="center" wrapText="1"/>
    </xf>
    <xf numFmtId="41" fontId="51" fillId="33" borderId="2" xfId="63" applyFont="1" applyFill="1" applyBorder="1" applyAlignment="1">
      <alignment horizontal="center" vertical="center" wrapText="1"/>
    </xf>
    <xf numFmtId="41" fontId="51" fillId="33" borderId="72" xfId="63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57" fillId="0" borderId="0" xfId="0" applyFont="1" applyAlignment="1">
      <alignment vertical="center" wrapText="1"/>
    </xf>
    <xf numFmtId="0" fontId="47" fillId="0" borderId="0" xfId="0" applyFont="1" applyAlignment="1">
      <alignment vertical="center" wrapText="1"/>
    </xf>
    <xf numFmtId="0" fontId="48" fillId="0" borderId="0" xfId="0" applyFont="1" applyFill="1">
      <alignment vertical="center"/>
    </xf>
    <xf numFmtId="41" fontId="54" fillId="0" borderId="3" xfId="63" applyFont="1" applyBorder="1">
      <alignment vertical="center"/>
    </xf>
    <xf numFmtId="41" fontId="54" fillId="0" borderId="1" xfId="63" applyFont="1" applyBorder="1">
      <alignment vertical="center"/>
    </xf>
    <xf numFmtId="180" fontId="54" fillId="35" borderId="1" xfId="0" applyNumberFormat="1" applyFont="1" applyFill="1" applyBorder="1">
      <alignment vertical="center"/>
    </xf>
    <xf numFmtId="41" fontId="40" fillId="0" borderId="1" xfId="63" applyFont="1" applyBorder="1">
      <alignment vertical="center"/>
    </xf>
    <xf numFmtId="0" fontId="40" fillId="0" borderId="1" xfId="0" applyFont="1" applyBorder="1">
      <alignment vertical="center"/>
    </xf>
    <xf numFmtId="180" fontId="54" fillId="35" borderId="4" xfId="0" applyNumberFormat="1" applyFont="1" applyFill="1" applyBorder="1">
      <alignment vertical="center"/>
    </xf>
    <xf numFmtId="0" fontId="42" fillId="0" borderId="20" xfId="0" applyNumberFormat="1" applyFont="1" applyBorder="1" applyAlignment="1">
      <alignment horizontal="center" vertical="center"/>
    </xf>
    <xf numFmtId="41" fontId="54" fillId="0" borderId="32" xfId="63" applyFont="1" applyBorder="1">
      <alignment vertical="center"/>
    </xf>
    <xf numFmtId="180" fontId="54" fillId="35" borderId="19" xfId="0" applyNumberFormat="1" applyFont="1" applyFill="1" applyBorder="1">
      <alignment vertical="center"/>
    </xf>
    <xf numFmtId="41" fontId="40" fillId="0" borderId="19" xfId="63" applyFont="1" applyBorder="1">
      <alignment vertical="center"/>
    </xf>
    <xf numFmtId="0" fontId="40" fillId="0" borderId="19" xfId="0" applyFont="1" applyBorder="1">
      <alignment vertical="center"/>
    </xf>
    <xf numFmtId="180" fontId="54" fillId="35" borderId="24" xfId="0" applyNumberFormat="1" applyFont="1" applyFill="1" applyBorder="1">
      <alignment vertical="center"/>
    </xf>
    <xf numFmtId="41" fontId="47" fillId="0" borderId="19" xfId="64" applyNumberFormat="1" applyFont="1" applyBorder="1">
      <alignment vertical="center"/>
    </xf>
    <xf numFmtId="41" fontId="47" fillId="0" borderId="24" xfId="64" applyNumberFormat="1" applyFont="1" applyBorder="1">
      <alignment vertical="center"/>
    </xf>
    <xf numFmtId="41" fontId="52" fillId="0" borderId="54" xfId="0" applyNumberFormat="1" applyFont="1" applyBorder="1" applyAlignment="1">
      <alignment horizontal="right"/>
    </xf>
    <xf numFmtId="41" fontId="42" fillId="0" borderId="54" xfId="0" applyNumberFormat="1" applyFont="1" applyBorder="1" applyAlignment="1">
      <alignment horizontal="right"/>
    </xf>
    <xf numFmtId="41" fontId="47" fillId="0" borderId="54" xfId="64" applyNumberFormat="1" applyFont="1" applyBorder="1">
      <alignment vertical="center"/>
    </xf>
    <xf numFmtId="41" fontId="47" fillId="0" borderId="55" xfId="64" applyNumberFormat="1" applyFont="1" applyBorder="1">
      <alignment vertical="center"/>
    </xf>
    <xf numFmtId="41" fontId="52" fillId="35" borderId="38" xfId="0" applyNumberFormat="1" applyFont="1" applyFill="1" applyBorder="1" applyAlignment="1">
      <alignment horizontal="right"/>
    </xf>
    <xf numFmtId="41" fontId="52" fillId="35" borderId="3" xfId="0" applyNumberFormat="1" applyFont="1" applyFill="1" applyBorder="1" applyAlignment="1">
      <alignment horizontal="right"/>
    </xf>
    <xf numFmtId="41" fontId="52" fillId="35" borderId="8" xfId="0" applyNumberFormat="1" applyFont="1" applyFill="1" applyBorder="1" applyAlignment="1">
      <alignment horizontal="right"/>
    </xf>
    <xf numFmtId="0" fontId="42" fillId="0" borderId="86" xfId="0" applyFont="1" applyBorder="1" applyAlignment="1">
      <alignment horizontal="center" vertical="center"/>
    </xf>
    <xf numFmtId="41" fontId="54" fillId="38" borderId="53" xfId="63" applyNumberFormat="1" applyFont="1" applyFill="1" applyBorder="1">
      <alignment vertical="center"/>
    </xf>
    <xf numFmtId="41" fontId="54" fillId="0" borderId="54" xfId="63" applyNumberFormat="1" applyFont="1" applyBorder="1">
      <alignment vertical="center"/>
    </xf>
    <xf numFmtId="41" fontId="54" fillId="0" borderId="55" xfId="63" applyNumberFormat="1" applyFont="1" applyBorder="1">
      <alignment vertical="center"/>
    </xf>
    <xf numFmtId="41" fontId="47" fillId="35" borderId="38" xfId="63" applyNumberFormat="1" applyFont="1" applyFill="1" applyBorder="1">
      <alignment vertical="center"/>
    </xf>
    <xf numFmtId="41" fontId="47" fillId="0" borderId="54" xfId="63" applyNumberFormat="1" applyFont="1" applyBorder="1">
      <alignment vertical="center"/>
    </xf>
    <xf numFmtId="41" fontId="47" fillId="35" borderId="54" xfId="63" applyNumberFormat="1" applyFont="1" applyFill="1" applyBorder="1">
      <alignment vertical="center"/>
    </xf>
    <xf numFmtId="41" fontId="47" fillId="0" borderId="55" xfId="63" applyNumberFormat="1" applyFont="1" applyBorder="1">
      <alignment vertical="center"/>
    </xf>
    <xf numFmtId="0" fontId="47" fillId="0" borderId="86" xfId="0" applyFont="1" applyBorder="1" applyAlignment="1">
      <alignment horizontal="center" vertical="center"/>
    </xf>
    <xf numFmtId="0" fontId="47" fillId="0" borderId="58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41" fontId="54" fillId="35" borderId="22" xfId="63" applyNumberFormat="1" applyFont="1" applyFill="1" applyBorder="1">
      <alignment vertical="center"/>
    </xf>
    <xf numFmtId="41" fontId="54" fillId="0" borderId="32" xfId="63" applyNumberFormat="1" applyFont="1" applyFill="1" applyBorder="1">
      <alignment vertical="center"/>
    </xf>
    <xf numFmtId="41" fontId="47" fillId="0" borderId="19" xfId="63" applyNumberFormat="1" applyFont="1" applyBorder="1">
      <alignment vertical="center"/>
    </xf>
    <xf numFmtId="41" fontId="47" fillId="0" borderId="24" xfId="63" applyNumberFormat="1" applyFont="1" applyBorder="1">
      <alignment vertical="center"/>
    </xf>
    <xf numFmtId="41" fontId="54" fillId="0" borderId="1" xfId="63" applyNumberFormat="1" applyFont="1" applyFill="1" applyBorder="1">
      <alignment vertical="center"/>
    </xf>
    <xf numFmtId="41" fontId="54" fillId="0" borderId="54" xfId="63" applyNumberFormat="1" applyFont="1" applyFill="1" applyBorder="1">
      <alignment vertical="center"/>
    </xf>
    <xf numFmtId="41" fontId="54" fillId="0" borderId="9" xfId="63" applyNumberFormat="1" applyFont="1" applyFill="1" applyBorder="1">
      <alignment vertical="center"/>
    </xf>
    <xf numFmtId="41" fontId="54" fillId="35" borderId="38" xfId="63" applyNumberFormat="1" applyFont="1" applyFill="1" applyBorder="1">
      <alignment vertical="center"/>
    </xf>
    <xf numFmtId="41" fontId="54" fillId="35" borderId="3" xfId="63" applyNumberFormat="1" applyFont="1" applyFill="1" applyBorder="1">
      <alignment vertical="center"/>
    </xf>
    <xf numFmtId="41" fontId="54" fillId="35" borderId="8" xfId="63" applyNumberFormat="1" applyFont="1" applyFill="1" applyBorder="1">
      <alignment vertical="center"/>
    </xf>
    <xf numFmtId="41" fontId="46" fillId="38" borderId="1" xfId="63" applyNumberFormat="1" applyFont="1" applyFill="1" applyBorder="1">
      <alignment vertical="center"/>
    </xf>
    <xf numFmtId="41" fontId="46" fillId="38" borderId="54" xfId="63" applyNumberFormat="1" applyFont="1" applyFill="1" applyBorder="1">
      <alignment vertical="center"/>
    </xf>
    <xf numFmtId="41" fontId="46" fillId="0" borderId="54" xfId="63" applyNumberFormat="1" applyFont="1" applyBorder="1">
      <alignment vertical="center"/>
    </xf>
    <xf numFmtId="41" fontId="6" fillId="35" borderId="54" xfId="63" applyNumberFormat="1" applyFont="1" applyFill="1" applyBorder="1">
      <alignment vertical="center"/>
    </xf>
    <xf numFmtId="41" fontId="6" fillId="0" borderId="54" xfId="63" applyNumberFormat="1" applyFont="1" applyBorder="1">
      <alignment vertical="center"/>
    </xf>
    <xf numFmtId="41" fontId="2" fillId="35" borderId="54" xfId="0" applyNumberFormat="1" applyFont="1" applyFill="1" applyBorder="1" applyAlignment="1">
      <alignment horizontal="right"/>
    </xf>
    <xf numFmtId="41" fontId="2" fillId="0" borderId="54" xfId="0" applyNumberFormat="1" applyFont="1" applyBorder="1" applyAlignment="1">
      <alignment horizontal="right"/>
    </xf>
    <xf numFmtId="41" fontId="6" fillId="0" borderId="55" xfId="63" applyNumberFormat="1" applyFont="1" applyBorder="1">
      <alignment vertical="center"/>
    </xf>
    <xf numFmtId="41" fontId="46" fillId="38" borderId="9" xfId="63" applyNumberFormat="1" applyFont="1" applyFill="1" applyBorder="1">
      <alignment vertical="center"/>
    </xf>
    <xf numFmtId="41" fontId="46" fillId="38" borderId="38" xfId="63" applyNumberFormat="1" applyFont="1" applyFill="1" applyBorder="1">
      <alignment vertical="center"/>
    </xf>
    <xf numFmtId="41" fontId="46" fillId="38" borderId="3" xfId="63" applyNumberFormat="1" applyFont="1" applyFill="1" applyBorder="1">
      <alignment vertical="center"/>
    </xf>
    <xf numFmtId="41" fontId="46" fillId="38" borderId="8" xfId="63" applyNumberFormat="1" applyFont="1" applyFill="1" applyBorder="1">
      <alignment vertical="center"/>
    </xf>
    <xf numFmtId="0" fontId="0" fillId="0" borderId="86" xfId="0" applyBorder="1" applyAlignment="1">
      <alignment horizontal="center" vertical="center"/>
    </xf>
    <xf numFmtId="176" fontId="52" fillId="35" borderId="22" xfId="91" applyNumberFormat="1" applyFont="1" applyFill="1" applyBorder="1" applyAlignment="1">
      <alignment horizontal="right"/>
    </xf>
    <xf numFmtId="176" fontId="52" fillId="0" borderId="19" xfId="91" applyNumberFormat="1" applyFont="1" applyBorder="1" applyAlignment="1">
      <alignment horizontal="right"/>
    </xf>
    <xf numFmtId="41" fontId="47" fillId="0" borderId="19" xfId="64" applyFont="1" applyBorder="1">
      <alignment vertical="center"/>
    </xf>
    <xf numFmtId="176" fontId="47" fillId="0" borderId="19" xfId="64" applyNumberFormat="1" applyFont="1" applyBorder="1" applyAlignment="1">
      <alignment horizontal="right" vertical="center"/>
    </xf>
    <xf numFmtId="0" fontId="47" fillId="0" borderId="24" xfId="0" applyFont="1" applyBorder="1">
      <alignment vertical="center"/>
    </xf>
    <xf numFmtId="176" fontId="52" fillId="0" borderId="54" xfId="91" applyNumberFormat="1" applyFont="1" applyBorder="1" applyAlignment="1">
      <alignment horizontal="right"/>
    </xf>
    <xf numFmtId="176" fontId="42" fillId="35" borderId="54" xfId="0" applyNumberFormat="1" applyFont="1" applyFill="1" applyBorder="1" applyAlignment="1">
      <alignment horizontal="right"/>
    </xf>
    <xf numFmtId="176" fontId="42" fillId="0" borderId="54" xfId="0" applyNumberFormat="1" applyFont="1" applyBorder="1" applyAlignment="1">
      <alignment horizontal="right"/>
    </xf>
    <xf numFmtId="41" fontId="47" fillId="0" borderId="54" xfId="64" applyFont="1" applyBorder="1">
      <alignment vertical="center"/>
    </xf>
    <xf numFmtId="176" fontId="47" fillId="0" borderId="54" xfId="64" applyNumberFormat="1" applyFont="1" applyBorder="1" applyAlignment="1">
      <alignment horizontal="right" vertical="center"/>
    </xf>
    <xf numFmtId="0" fontId="47" fillId="0" borderId="55" xfId="0" applyFont="1" applyBorder="1">
      <alignment vertical="center"/>
    </xf>
    <xf numFmtId="176" fontId="42" fillId="35" borderId="38" xfId="0" applyNumberFormat="1" applyFont="1" applyFill="1" applyBorder="1" applyAlignment="1">
      <alignment horizontal="right"/>
    </xf>
    <xf numFmtId="176" fontId="52" fillId="35" borderId="53" xfId="91" applyNumberFormat="1" applyFont="1" applyFill="1" applyBorder="1" applyAlignment="1">
      <alignment horizontal="right"/>
    </xf>
    <xf numFmtId="176" fontId="52" fillId="0" borderId="55" xfId="91" applyNumberFormat="1" applyFont="1" applyBorder="1" applyAlignment="1">
      <alignment horizontal="right"/>
    </xf>
    <xf numFmtId="41" fontId="52" fillId="0" borderId="32" xfId="63" applyFont="1" applyBorder="1" applyAlignment="1">
      <alignment horizontal="right"/>
    </xf>
    <xf numFmtId="41" fontId="52" fillId="0" borderId="19" xfId="63" applyFont="1" applyBorder="1" applyAlignment="1">
      <alignment horizontal="right"/>
    </xf>
    <xf numFmtId="180" fontId="52" fillId="35" borderId="19" xfId="91" applyNumberFormat="1" applyFont="1" applyFill="1" applyBorder="1" applyAlignment="1">
      <alignment horizontal="right"/>
    </xf>
    <xf numFmtId="41" fontId="42" fillId="0" borderId="19" xfId="63" applyFont="1" applyBorder="1" applyAlignment="1">
      <alignment horizontal="right"/>
    </xf>
    <xf numFmtId="180" fontId="52" fillId="35" borderId="24" xfId="91" applyNumberFormat="1" applyFont="1" applyFill="1" applyBorder="1" applyAlignment="1">
      <alignment horizontal="right"/>
    </xf>
    <xf numFmtId="41" fontId="52" fillId="0" borderId="54" xfId="63" applyFont="1" applyBorder="1" applyAlignment="1">
      <alignment horizontal="right"/>
    </xf>
    <xf numFmtId="180" fontId="52" fillId="35" borderId="54" xfId="91" applyNumberFormat="1" applyFont="1" applyFill="1" applyBorder="1" applyAlignment="1">
      <alignment horizontal="right"/>
    </xf>
    <xf numFmtId="41" fontId="42" fillId="0" borderId="54" xfId="63" applyFont="1" applyBorder="1" applyAlignment="1">
      <alignment horizontal="right"/>
    </xf>
    <xf numFmtId="176" fontId="42" fillId="0" borderId="54" xfId="91" applyNumberFormat="1" applyFont="1" applyBorder="1" applyAlignment="1">
      <alignment horizontal="right"/>
    </xf>
    <xf numFmtId="180" fontId="52" fillId="35" borderId="55" xfId="91" applyNumberFormat="1" applyFont="1" applyFill="1" applyBorder="1" applyAlignment="1">
      <alignment horizontal="right"/>
    </xf>
    <xf numFmtId="41" fontId="52" fillId="0" borderId="38" xfId="63" applyFont="1" applyBorder="1" applyAlignment="1">
      <alignment horizontal="right"/>
    </xf>
    <xf numFmtId="181" fontId="52" fillId="35" borderId="19" xfId="0" applyNumberFormat="1" applyFont="1" applyFill="1" applyBorder="1" applyAlignment="1">
      <alignment horizontal="right"/>
    </xf>
    <xf numFmtId="181" fontId="52" fillId="35" borderId="54" xfId="91" applyNumberFormat="1" applyFont="1" applyFill="1" applyBorder="1" applyAlignment="1">
      <alignment horizontal="right"/>
    </xf>
    <xf numFmtId="0" fontId="51" fillId="39" borderId="41" xfId="0" applyFont="1" applyFill="1" applyBorder="1" applyAlignment="1">
      <alignment horizontal="center" vertical="center"/>
    </xf>
    <xf numFmtId="0" fontId="51" fillId="39" borderId="58" xfId="0" applyFont="1" applyFill="1" applyBorder="1" applyAlignment="1">
      <alignment horizontal="center" vertical="center"/>
    </xf>
    <xf numFmtId="0" fontId="49" fillId="35" borderId="42" xfId="0" applyFont="1" applyFill="1" applyBorder="1" applyAlignment="1">
      <alignment horizontal="center" vertical="center"/>
    </xf>
    <xf numFmtId="0" fontId="49" fillId="35" borderId="43" xfId="0" applyFont="1" applyFill="1" applyBorder="1" applyAlignment="1">
      <alignment horizontal="center" vertical="center"/>
    </xf>
    <xf numFmtId="0" fontId="49" fillId="35" borderId="44" xfId="0" applyFont="1" applyFill="1" applyBorder="1" applyAlignment="1">
      <alignment horizontal="center" vertical="center"/>
    </xf>
    <xf numFmtId="0" fontId="51" fillId="33" borderId="37" xfId="0" applyFont="1" applyFill="1" applyBorder="1" applyAlignment="1">
      <alignment horizontal="center" vertical="center"/>
    </xf>
    <xf numFmtId="0" fontId="51" fillId="33" borderId="38" xfId="0" applyFont="1" applyFill="1" applyBorder="1" applyAlignment="1">
      <alignment horizontal="center" vertical="center"/>
    </xf>
    <xf numFmtId="176" fontId="51" fillId="33" borderId="39" xfId="0" applyNumberFormat="1" applyFont="1" applyFill="1" applyBorder="1" applyAlignment="1">
      <alignment horizontal="center" vertical="center"/>
    </xf>
    <xf numFmtId="176" fontId="51" fillId="33" borderId="38" xfId="0" applyNumberFormat="1" applyFont="1" applyFill="1" applyBorder="1" applyAlignment="1">
      <alignment horizontal="center" vertical="center"/>
    </xf>
    <xf numFmtId="176" fontId="51" fillId="33" borderId="40" xfId="0" applyNumberFormat="1" applyFont="1" applyFill="1" applyBorder="1" applyAlignment="1">
      <alignment horizontal="center" vertical="center"/>
    </xf>
    <xf numFmtId="0" fontId="15" fillId="35" borderId="42" xfId="0" applyFont="1" applyFill="1" applyBorder="1" applyAlignment="1">
      <alignment horizontal="center" vertical="center"/>
    </xf>
    <xf numFmtId="0" fontId="15" fillId="35" borderId="43" xfId="0" applyFont="1" applyFill="1" applyBorder="1" applyAlignment="1">
      <alignment horizontal="center" vertical="center"/>
    </xf>
    <xf numFmtId="0" fontId="15" fillId="35" borderId="44" xfId="0" applyFont="1" applyFill="1" applyBorder="1" applyAlignment="1">
      <alignment horizontal="center" vertical="center"/>
    </xf>
    <xf numFmtId="0" fontId="27" fillId="39" borderId="41" xfId="0" applyFont="1" applyFill="1" applyBorder="1" applyAlignment="1">
      <alignment horizontal="center" vertical="center"/>
    </xf>
    <xf numFmtId="0" fontId="27" fillId="39" borderId="5" xfId="0" applyFont="1" applyFill="1" applyBorder="1" applyAlignment="1">
      <alignment horizontal="center" vertical="center"/>
    </xf>
    <xf numFmtId="0" fontId="27" fillId="33" borderId="37" xfId="0" applyFont="1" applyFill="1" applyBorder="1" applyAlignment="1">
      <alignment horizontal="center" vertical="center"/>
    </xf>
    <xf numFmtId="0" fontId="27" fillId="33" borderId="38" xfId="0" applyFont="1" applyFill="1" applyBorder="1" applyAlignment="1">
      <alignment horizontal="center" vertical="center"/>
    </xf>
    <xf numFmtId="176" fontId="27" fillId="33" borderId="39" xfId="0" applyNumberFormat="1" applyFont="1" applyFill="1" applyBorder="1" applyAlignment="1">
      <alignment horizontal="center" vertical="center"/>
    </xf>
    <xf numFmtId="176" fontId="27" fillId="33" borderId="38" xfId="0" applyNumberFormat="1" applyFont="1" applyFill="1" applyBorder="1" applyAlignment="1">
      <alignment horizontal="center" vertical="center"/>
    </xf>
    <xf numFmtId="176" fontId="27" fillId="33" borderId="40" xfId="0" applyNumberFormat="1" applyFont="1" applyFill="1" applyBorder="1" applyAlignment="1">
      <alignment horizontal="center" vertical="center"/>
    </xf>
    <xf numFmtId="0" fontId="33" fillId="40" borderId="37" xfId="0" applyFont="1" applyFill="1" applyBorder="1" applyAlignment="1">
      <alignment horizontal="center" vertical="center"/>
    </xf>
    <xf numFmtId="0" fontId="33" fillId="40" borderId="38" xfId="0" applyFont="1" applyFill="1" applyBorder="1" applyAlignment="1">
      <alignment horizontal="center" vertical="center"/>
    </xf>
    <xf numFmtId="0" fontId="33" fillId="40" borderId="13" xfId="0" applyFont="1" applyFill="1" applyBorder="1" applyAlignment="1">
      <alignment horizontal="center" vertical="center"/>
    </xf>
    <xf numFmtId="0" fontId="33" fillId="40" borderId="3" xfId="0" applyFont="1" applyFill="1" applyBorder="1" applyAlignment="1">
      <alignment horizontal="center" vertical="center"/>
    </xf>
    <xf numFmtId="0" fontId="27" fillId="37" borderId="50" xfId="0" applyFont="1" applyFill="1" applyBorder="1" applyAlignment="1">
      <alignment horizontal="center" vertical="center"/>
    </xf>
    <xf numFmtId="0" fontId="27" fillId="37" borderId="46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51" xfId="0" applyFont="1" applyFill="1" applyBorder="1" applyAlignment="1">
      <alignment horizontal="center" vertical="center"/>
    </xf>
    <xf numFmtId="0" fontId="13" fillId="37" borderId="52" xfId="0" applyFont="1" applyFill="1" applyBorder="1" applyAlignment="1">
      <alignment horizontal="center" vertical="center"/>
    </xf>
    <xf numFmtId="0" fontId="27" fillId="37" borderId="11" xfId="0" applyFont="1" applyFill="1" applyBorder="1" applyAlignment="1">
      <alignment horizontal="center" vertical="center"/>
    </xf>
    <xf numFmtId="0" fontId="27" fillId="37" borderId="35" xfId="0" applyFont="1" applyFill="1" applyBorder="1" applyAlignment="1">
      <alignment horizontal="center" vertical="center"/>
    </xf>
    <xf numFmtId="176" fontId="27" fillId="36" borderId="45" xfId="0" applyNumberFormat="1" applyFont="1" applyFill="1" applyBorder="1" applyAlignment="1">
      <alignment horizontal="center" vertical="center"/>
    </xf>
    <xf numFmtId="176" fontId="27" fillId="36" borderId="35" xfId="0" applyNumberFormat="1" applyFont="1" applyFill="1" applyBorder="1" applyAlignment="1">
      <alignment horizontal="center" vertical="center"/>
    </xf>
    <xf numFmtId="176" fontId="27" fillId="36" borderId="46" xfId="0" applyNumberFormat="1" applyFont="1" applyFill="1" applyBorder="1" applyAlignment="1">
      <alignment horizontal="center" vertical="center"/>
    </xf>
    <xf numFmtId="0" fontId="51" fillId="37" borderId="50" xfId="0" applyFont="1" applyFill="1" applyBorder="1" applyAlignment="1">
      <alignment horizontal="center" vertical="center"/>
    </xf>
    <xf numFmtId="0" fontId="53" fillId="33" borderId="1" xfId="0" applyFont="1" applyFill="1" applyBorder="1" applyAlignment="1">
      <alignment horizontal="center" vertical="center"/>
    </xf>
    <xf numFmtId="0" fontId="53" fillId="33" borderId="4" xfId="0" applyFont="1" applyFill="1" applyBorder="1" applyAlignment="1">
      <alignment horizontal="center" vertical="center"/>
    </xf>
    <xf numFmtId="0" fontId="51" fillId="33" borderId="26" xfId="0" applyFont="1" applyFill="1" applyBorder="1" applyAlignment="1">
      <alignment horizontal="center" vertical="center"/>
    </xf>
    <xf numFmtId="176" fontId="51" fillId="34" borderId="26" xfId="0" applyNumberFormat="1" applyFont="1" applyFill="1" applyBorder="1" applyAlignment="1">
      <alignment horizontal="center" vertical="center"/>
    </xf>
    <xf numFmtId="176" fontId="51" fillId="34" borderId="31" xfId="0" applyNumberFormat="1" applyFont="1" applyFill="1" applyBorder="1" applyAlignment="1">
      <alignment horizontal="center" vertical="center"/>
    </xf>
    <xf numFmtId="0" fontId="53" fillId="37" borderId="13" xfId="0" applyFont="1" applyFill="1" applyBorder="1" applyAlignment="1">
      <alignment horizontal="center" vertical="center"/>
    </xf>
    <xf numFmtId="0" fontId="53" fillId="37" borderId="51" xfId="0" applyFont="1" applyFill="1" applyBorder="1" applyAlignment="1">
      <alignment horizontal="center" vertical="center"/>
    </xf>
    <xf numFmtId="0" fontId="53" fillId="37" borderId="52" xfId="0" applyFont="1" applyFill="1" applyBorder="1" applyAlignment="1">
      <alignment horizontal="center" vertical="center"/>
    </xf>
    <xf numFmtId="0" fontId="51" fillId="37" borderId="11" xfId="0" applyFont="1" applyFill="1" applyBorder="1" applyAlignment="1">
      <alignment horizontal="center" vertical="center"/>
    </xf>
    <xf numFmtId="0" fontId="51" fillId="37" borderId="35" xfId="0" applyFont="1" applyFill="1" applyBorder="1" applyAlignment="1">
      <alignment horizontal="center" vertical="center"/>
    </xf>
    <xf numFmtId="176" fontId="51" fillId="36" borderId="45" xfId="0" applyNumberFormat="1" applyFont="1" applyFill="1" applyBorder="1" applyAlignment="1">
      <alignment horizontal="center" vertical="center"/>
    </xf>
    <xf numFmtId="176" fontId="51" fillId="36" borderId="35" xfId="0" applyNumberFormat="1" applyFont="1" applyFill="1" applyBorder="1" applyAlignment="1">
      <alignment horizontal="center" vertical="center"/>
    </xf>
    <xf numFmtId="0" fontId="43" fillId="35" borderId="47" xfId="0" applyFont="1" applyFill="1" applyBorder="1" applyAlignment="1">
      <alignment horizontal="center" vertical="center"/>
    </xf>
    <xf numFmtId="0" fontId="43" fillId="35" borderId="48" xfId="0" applyFont="1" applyFill="1" applyBorder="1" applyAlignment="1">
      <alignment horizontal="center" vertical="center"/>
    </xf>
    <xf numFmtId="0" fontId="43" fillId="35" borderId="49" xfId="0" applyFont="1" applyFill="1" applyBorder="1" applyAlignment="1">
      <alignment horizontal="center" vertical="center"/>
    </xf>
    <xf numFmtId="0" fontId="53" fillId="33" borderId="3" xfId="0" applyFont="1" applyFill="1" applyBorder="1" applyAlignment="1">
      <alignment horizontal="center" vertical="center"/>
    </xf>
    <xf numFmtId="0" fontId="51" fillId="33" borderId="35" xfId="0" applyFont="1" applyFill="1" applyBorder="1" applyAlignment="1">
      <alignment horizontal="center" vertical="center"/>
    </xf>
    <xf numFmtId="176" fontId="51" fillId="36" borderId="46" xfId="0" applyNumberFormat="1" applyFont="1" applyFill="1" applyBorder="1" applyAlignment="1">
      <alignment horizontal="center" vertical="center"/>
    </xf>
    <xf numFmtId="0" fontId="13" fillId="37" borderId="3" xfId="0" applyFont="1" applyFill="1" applyBorder="1" applyAlignment="1">
      <alignment horizontal="center" vertical="center"/>
    </xf>
    <xf numFmtId="176" fontId="27" fillId="36" borderId="26" xfId="0" applyNumberFormat="1" applyFont="1" applyFill="1" applyBorder="1" applyAlignment="1">
      <alignment horizontal="center" vertical="center"/>
    </xf>
    <xf numFmtId="0" fontId="13" fillId="37" borderId="14" xfId="0" applyFont="1" applyFill="1" applyBorder="1" applyAlignment="1">
      <alignment horizontal="center" vertical="center"/>
    </xf>
    <xf numFmtId="0" fontId="13" fillId="37" borderId="1" xfId="0" applyFont="1" applyFill="1" applyBorder="1" applyAlignment="1">
      <alignment horizontal="center" vertical="center"/>
    </xf>
    <xf numFmtId="0" fontId="13" fillId="33" borderId="1" xfId="0" applyFont="1" applyFill="1" applyBorder="1" applyAlignment="1">
      <alignment horizontal="center" vertical="center"/>
    </xf>
    <xf numFmtId="0" fontId="13" fillId="33" borderId="4" xfId="0" applyFont="1" applyFill="1" applyBorder="1" applyAlignment="1">
      <alignment horizontal="center" vertical="center"/>
    </xf>
    <xf numFmtId="0" fontId="27" fillId="37" borderId="30" xfId="0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0" fontId="27" fillId="33" borderId="26" xfId="0" applyFont="1" applyFill="1" applyBorder="1" applyAlignment="1">
      <alignment horizontal="center" vertical="center"/>
    </xf>
    <xf numFmtId="176" fontId="27" fillId="34" borderId="26" xfId="0" applyNumberFormat="1" applyFont="1" applyFill="1" applyBorder="1" applyAlignment="1">
      <alignment horizontal="center" vertical="center"/>
    </xf>
    <xf numFmtId="176" fontId="27" fillId="34" borderId="31" xfId="0" applyNumberFormat="1" applyFont="1" applyFill="1" applyBorder="1" applyAlignment="1">
      <alignment horizontal="center" vertical="center"/>
    </xf>
    <xf numFmtId="0" fontId="28" fillId="35" borderId="47" xfId="0" applyFont="1" applyFill="1" applyBorder="1" applyAlignment="1">
      <alignment horizontal="center" vertical="center"/>
    </xf>
    <xf numFmtId="0" fontId="28" fillId="35" borderId="48" xfId="0" applyFont="1" applyFill="1" applyBorder="1" applyAlignment="1">
      <alignment horizontal="center" vertical="center"/>
    </xf>
    <xf numFmtId="0" fontId="28" fillId="35" borderId="49" xfId="0" applyFont="1" applyFill="1" applyBorder="1" applyAlignment="1">
      <alignment horizontal="center" vertical="center"/>
    </xf>
    <xf numFmtId="0" fontId="13" fillId="33" borderId="3" xfId="0" applyFont="1" applyFill="1" applyBorder="1" applyAlignment="1">
      <alignment horizontal="center" vertical="center"/>
    </xf>
    <xf numFmtId="0" fontId="27" fillId="33" borderId="35" xfId="0" applyFont="1" applyFill="1" applyBorder="1" applyAlignment="1">
      <alignment horizontal="center" vertical="center"/>
    </xf>
    <xf numFmtId="0" fontId="33" fillId="40" borderId="35" xfId="0" applyFont="1" applyFill="1" applyBorder="1" applyAlignment="1">
      <alignment horizontal="center" vertical="center"/>
    </xf>
    <xf numFmtId="0" fontId="33" fillId="40" borderId="26" xfId="0" applyFont="1" applyFill="1" applyBorder="1" applyAlignment="1">
      <alignment horizontal="center" vertical="center"/>
    </xf>
    <xf numFmtId="0" fontId="15" fillId="35" borderId="69" xfId="0" applyFont="1" applyFill="1" applyBorder="1" applyAlignment="1">
      <alignment horizontal="center" vertical="center"/>
    </xf>
    <xf numFmtId="0" fontId="15" fillId="35" borderId="70" xfId="0" applyFont="1" applyFill="1" applyBorder="1" applyAlignment="1">
      <alignment horizontal="center" vertical="center"/>
    </xf>
    <xf numFmtId="0" fontId="15" fillId="35" borderId="68" xfId="0" applyFont="1" applyFill="1" applyBorder="1" applyAlignment="1">
      <alignment horizontal="center" vertical="center"/>
    </xf>
    <xf numFmtId="0" fontId="27" fillId="37" borderId="41" xfId="0" applyFont="1" applyFill="1" applyBorder="1" applyAlignment="1">
      <alignment horizontal="center" vertical="center"/>
    </xf>
    <xf numFmtId="0" fontId="27" fillId="37" borderId="58" xfId="0" applyFont="1" applyFill="1" applyBorder="1" applyAlignment="1">
      <alignment horizontal="center" vertical="center"/>
    </xf>
    <xf numFmtId="0" fontId="27" fillId="37" borderId="5" xfId="0" applyFont="1" applyFill="1" applyBorder="1" applyAlignment="1">
      <alignment horizontal="center" vertical="center"/>
    </xf>
    <xf numFmtId="0" fontId="13" fillId="37" borderId="53" xfId="0" applyFont="1" applyFill="1" applyBorder="1" applyAlignment="1">
      <alignment horizontal="center" vertical="center"/>
    </xf>
    <xf numFmtId="0" fontId="13" fillId="37" borderId="54" xfId="0" applyFont="1" applyFill="1" applyBorder="1" applyAlignment="1">
      <alignment horizontal="center" vertical="center"/>
    </xf>
    <xf numFmtId="0" fontId="15" fillId="38" borderId="69" xfId="0" applyFont="1" applyFill="1" applyBorder="1" applyAlignment="1">
      <alignment horizontal="center" vertical="center"/>
    </xf>
    <xf numFmtId="0" fontId="15" fillId="38" borderId="70" xfId="0" applyFont="1" applyFill="1" applyBorder="1" applyAlignment="1">
      <alignment horizontal="center" vertical="center"/>
    </xf>
    <xf numFmtId="0" fontId="15" fillId="38" borderId="68" xfId="0" applyFont="1" applyFill="1" applyBorder="1" applyAlignment="1">
      <alignment horizontal="center" vertical="center"/>
    </xf>
    <xf numFmtId="0" fontId="13" fillId="33" borderId="54" xfId="0" applyFont="1" applyFill="1" applyBorder="1" applyAlignment="1">
      <alignment horizontal="center" vertical="center"/>
    </xf>
    <xf numFmtId="0" fontId="13" fillId="33" borderId="55" xfId="0" applyFont="1" applyFill="1" applyBorder="1" applyAlignment="1">
      <alignment horizontal="center" vertical="center"/>
    </xf>
    <xf numFmtId="0" fontId="33" fillId="40" borderId="30" xfId="0" applyFont="1" applyFill="1" applyBorder="1" applyAlignment="1">
      <alignment horizontal="center" vertical="center"/>
    </xf>
    <xf numFmtId="176" fontId="49" fillId="35" borderId="47" xfId="0" applyNumberFormat="1" applyFont="1" applyFill="1" applyBorder="1" applyAlignment="1">
      <alignment horizontal="center" vertical="center"/>
    </xf>
    <xf numFmtId="176" fontId="49" fillId="35" borderId="48" xfId="0" applyNumberFormat="1" applyFont="1" applyFill="1" applyBorder="1" applyAlignment="1">
      <alignment horizontal="center" vertical="center"/>
    </xf>
    <xf numFmtId="176" fontId="49" fillId="35" borderId="49" xfId="0" applyNumberFormat="1" applyFont="1" applyFill="1" applyBorder="1" applyAlignment="1">
      <alignment horizontal="center" vertical="center"/>
    </xf>
    <xf numFmtId="0" fontId="51" fillId="33" borderId="41" xfId="0" applyFont="1" applyFill="1" applyBorder="1" applyAlignment="1">
      <alignment horizontal="center" vertical="center"/>
    </xf>
    <xf numFmtId="0" fontId="51" fillId="33" borderId="58" xfId="0" applyFont="1" applyFill="1" applyBorder="1" applyAlignment="1">
      <alignment horizontal="center" vertical="center"/>
    </xf>
    <xf numFmtId="0" fontId="51" fillId="33" borderId="5" xfId="0" applyFont="1" applyFill="1" applyBorder="1" applyAlignment="1">
      <alignment horizontal="center" vertical="center"/>
    </xf>
    <xf numFmtId="176" fontId="51" fillId="34" borderId="1" xfId="0" applyNumberFormat="1" applyFont="1" applyFill="1" applyBorder="1" applyAlignment="1">
      <alignment horizontal="center" vertical="center"/>
    </xf>
    <xf numFmtId="176" fontId="51" fillId="33" borderId="53" xfId="0" applyNumberFormat="1" applyFont="1" applyFill="1" applyBorder="1" applyAlignment="1">
      <alignment horizontal="center" vertical="center"/>
    </xf>
    <xf numFmtId="176" fontId="51" fillId="33" borderId="54" xfId="0" applyNumberFormat="1" applyFont="1" applyFill="1" applyBorder="1" applyAlignment="1">
      <alignment horizontal="center" vertical="center"/>
    </xf>
    <xf numFmtId="176" fontId="51" fillId="33" borderId="55" xfId="0" applyNumberFormat="1" applyFont="1" applyFill="1" applyBorder="1" applyAlignment="1">
      <alignment horizontal="center" vertical="center"/>
    </xf>
    <xf numFmtId="176" fontId="51" fillId="33" borderId="14" xfId="0" applyNumberFormat="1" applyFont="1" applyFill="1" applyBorder="1" applyAlignment="1">
      <alignment horizontal="center" vertical="center"/>
    </xf>
    <xf numFmtId="176" fontId="51" fillId="33" borderId="1" xfId="0" applyNumberFormat="1" applyFont="1" applyFill="1" applyBorder="1" applyAlignment="1">
      <alignment horizontal="center" vertical="center"/>
    </xf>
    <xf numFmtId="176" fontId="51" fillId="34" borderId="4" xfId="0" applyNumberFormat="1" applyFont="1" applyFill="1" applyBorder="1" applyAlignment="1">
      <alignment horizontal="center" vertical="center"/>
    </xf>
    <xf numFmtId="176" fontId="51" fillId="33" borderId="3" xfId="0" applyNumberFormat="1" applyFont="1" applyFill="1" applyBorder="1" applyAlignment="1">
      <alignment horizontal="center" vertical="center"/>
    </xf>
    <xf numFmtId="0" fontId="53" fillId="33" borderId="68" xfId="0" applyFont="1" applyFill="1" applyBorder="1" applyAlignment="1">
      <alignment horizontal="center" vertical="center" wrapText="1"/>
    </xf>
    <xf numFmtId="0" fontId="53" fillId="33" borderId="56" xfId="0" applyFont="1" applyFill="1" applyBorder="1" applyAlignment="1">
      <alignment horizontal="center" vertical="center" wrapText="1"/>
    </xf>
    <xf numFmtId="0" fontId="53" fillId="33" borderId="31" xfId="0" applyFont="1" applyFill="1" applyBorder="1" applyAlignment="1">
      <alignment horizontal="center" vertical="center" wrapText="1"/>
    </xf>
    <xf numFmtId="0" fontId="49" fillId="35" borderId="47" xfId="0" applyFont="1" applyFill="1" applyBorder="1" applyAlignment="1">
      <alignment horizontal="center" vertical="center"/>
    </xf>
    <xf numFmtId="0" fontId="49" fillId="35" borderId="48" xfId="0" applyFont="1" applyFill="1" applyBorder="1" applyAlignment="1">
      <alignment horizontal="center" vertical="center"/>
    </xf>
    <xf numFmtId="0" fontId="49" fillId="35" borderId="49" xfId="0" applyFont="1" applyFill="1" applyBorder="1" applyAlignment="1">
      <alignment horizontal="center" vertical="center"/>
    </xf>
    <xf numFmtId="0" fontId="51" fillId="39" borderId="74" xfId="0" applyFont="1" applyFill="1" applyBorder="1" applyAlignment="1">
      <alignment horizontal="center" vertical="center"/>
    </xf>
    <xf numFmtId="0" fontId="56" fillId="34" borderId="42" xfId="0" applyFont="1" applyFill="1" applyBorder="1" applyAlignment="1">
      <alignment horizontal="center" vertical="center"/>
    </xf>
    <xf numFmtId="0" fontId="56" fillId="34" borderId="43" xfId="0" applyFont="1" applyFill="1" applyBorder="1" applyAlignment="1">
      <alignment horizontal="center" vertical="center"/>
    </xf>
    <xf numFmtId="0" fontId="56" fillId="34" borderId="76" xfId="0" applyFont="1" applyFill="1" applyBorder="1" applyAlignment="1">
      <alignment horizontal="center" vertical="center"/>
    </xf>
    <xf numFmtId="0" fontId="56" fillId="34" borderId="75" xfId="0" applyFont="1" applyFill="1" applyBorder="1" applyAlignment="1">
      <alignment horizontal="center" vertical="center"/>
    </xf>
    <xf numFmtId="0" fontId="56" fillId="34" borderId="44" xfId="0" applyFont="1" applyFill="1" applyBorder="1" applyAlignment="1">
      <alignment horizontal="center" vertical="center"/>
    </xf>
    <xf numFmtId="0" fontId="51" fillId="39" borderId="5" xfId="0" applyFont="1" applyFill="1" applyBorder="1" applyAlignment="1">
      <alignment horizontal="center" vertical="center"/>
    </xf>
    <xf numFmtId="0" fontId="56" fillId="34" borderId="75" xfId="0" applyFont="1" applyFill="1" applyBorder="1" applyAlignment="1">
      <alignment horizontal="center" vertical="center" wrapText="1"/>
    </xf>
    <xf numFmtId="0" fontId="56" fillId="34" borderId="43" xfId="0" applyFont="1" applyFill="1" applyBorder="1" applyAlignment="1">
      <alignment horizontal="center" vertical="center" wrapText="1"/>
    </xf>
    <xf numFmtId="0" fontId="56" fillId="34" borderId="76" xfId="0" applyFont="1" applyFill="1" applyBorder="1" applyAlignment="1">
      <alignment horizontal="center" vertical="center" wrapText="1"/>
    </xf>
    <xf numFmtId="0" fontId="56" fillId="34" borderId="78" xfId="0" applyFont="1" applyFill="1" applyBorder="1" applyAlignment="1">
      <alignment horizontal="center" vertical="center"/>
    </xf>
    <xf numFmtId="0" fontId="56" fillId="34" borderId="77" xfId="0" applyFont="1" applyFill="1" applyBorder="1" applyAlignment="1">
      <alignment horizontal="center" vertical="center"/>
    </xf>
    <xf numFmtId="176" fontId="15" fillId="35" borderId="47" xfId="0" applyNumberFormat="1" applyFont="1" applyFill="1" applyBorder="1" applyAlignment="1">
      <alignment horizontal="center" vertical="center"/>
    </xf>
    <xf numFmtId="176" fontId="15" fillId="35" borderId="48" xfId="0" applyNumberFormat="1" applyFont="1" applyFill="1" applyBorder="1" applyAlignment="1">
      <alignment horizontal="center" vertical="center"/>
    </xf>
    <xf numFmtId="176" fontId="15" fillId="35" borderId="57" xfId="0" applyNumberFormat="1" applyFont="1" applyFill="1" applyBorder="1" applyAlignment="1">
      <alignment horizontal="center" vertical="center"/>
    </xf>
    <xf numFmtId="176" fontId="15" fillId="35" borderId="40" xfId="0" applyNumberFormat="1" applyFont="1" applyFill="1" applyBorder="1" applyAlignment="1">
      <alignment horizontal="center" vertical="center"/>
    </xf>
    <xf numFmtId="0" fontId="27" fillId="33" borderId="41" xfId="0" applyFont="1" applyFill="1" applyBorder="1" applyAlignment="1">
      <alignment horizontal="center" vertical="center"/>
    </xf>
    <xf numFmtId="0" fontId="27" fillId="33" borderId="58" xfId="0" applyFont="1" applyFill="1" applyBorder="1" applyAlignment="1">
      <alignment horizontal="center" vertical="center"/>
    </xf>
    <xf numFmtId="0" fontId="27" fillId="33" borderId="5" xfId="0" applyFont="1" applyFill="1" applyBorder="1" applyAlignment="1">
      <alignment horizontal="center" vertical="center"/>
    </xf>
    <xf numFmtId="176" fontId="27" fillId="33" borderId="14" xfId="0" applyNumberFormat="1" applyFont="1" applyFill="1" applyBorder="1" applyAlignment="1">
      <alignment horizontal="center"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3" borderId="4" xfId="0" applyNumberFormat="1" applyFont="1" applyFill="1" applyBorder="1" applyAlignment="1">
      <alignment horizontal="center" vertical="center"/>
    </xf>
    <xf numFmtId="176" fontId="27" fillId="33" borderId="3" xfId="0" applyNumberFormat="1" applyFont="1" applyFill="1" applyBorder="1" applyAlignment="1">
      <alignment horizontal="center" vertical="center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56" xfId="0" applyFont="1" applyFill="1" applyBorder="1" applyAlignment="1">
      <alignment horizontal="center" vertical="center" wrapText="1"/>
    </xf>
    <xf numFmtId="0" fontId="13" fillId="33" borderId="31" xfId="0" applyFont="1" applyFill="1" applyBorder="1" applyAlignment="1">
      <alignment horizontal="center" vertical="center" wrapText="1"/>
    </xf>
    <xf numFmtId="176" fontId="27" fillId="34" borderId="1" xfId="0" applyNumberFormat="1" applyFont="1" applyFill="1" applyBorder="1" applyAlignment="1">
      <alignment horizontal="center" vertical="center"/>
    </xf>
    <xf numFmtId="176" fontId="37" fillId="40" borderId="14" xfId="0" applyNumberFormat="1" applyFont="1" applyFill="1" applyBorder="1" applyAlignment="1">
      <alignment horizontal="center" vertical="center"/>
    </xf>
    <xf numFmtId="176" fontId="37" fillId="40" borderId="1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  <xf numFmtId="0" fontId="47" fillId="43" borderId="0" xfId="0" applyFont="1" applyFill="1" applyBorder="1" applyAlignment="1">
      <alignment horizontal="center" vertical="center"/>
    </xf>
    <xf numFmtId="41" fontId="54" fillId="43" borderId="0" xfId="63" applyNumberFormat="1" applyFont="1" applyFill="1" applyBorder="1">
      <alignment vertical="center"/>
    </xf>
    <xf numFmtId="41" fontId="47" fillId="43" borderId="0" xfId="63" applyNumberFormat="1" applyFont="1" applyFill="1" applyBorder="1">
      <alignment vertical="center"/>
    </xf>
    <xf numFmtId="0" fontId="40" fillId="43" borderId="0" xfId="0" applyFont="1" applyFill="1">
      <alignment vertical="center"/>
    </xf>
    <xf numFmtId="177" fontId="50" fillId="43" borderId="0" xfId="0" applyNumberFormat="1" applyFont="1" applyFill="1">
      <alignment vertical="center"/>
    </xf>
    <xf numFmtId="0" fontId="50" fillId="43" borderId="0" xfId="0" applyFont="1" applyFill="1">
      <alignment vertical="center"/>
    </xf>
    <xf numFmtId="0" fontId="47" fillId="43" borderId="0" xfId="0" applyFont="1" applyFill="1">
      <alignment vertical="center"/>
    </xf>
    <xf numFmtId="41" fontId="52" fillId="0" borderId="0" xfId="63" applyFont="1" applyFill="1" applyBorder="1" applyAlignment="1">
      <alignment horizontal="right"/>
    </xf>
    <xf numFmtId="180" fontId="52" fillId="0" borderId="0" xfId="91" applyNumberFormat="1" applyFont="1" applyFill="1" applyBorder="1" applyAlignment="1">
      <alignment horizontal="right"/>
    </xf>
    <xf numFmtId="41" fontId="42" fillId="0" borderId="0" xfId="63" applyFont="1" applyFill="1" applyBorder="1" applyAlignment="1">
      <alignment horizontal="right"/>
    </xf>
    <xf numFmtId="176" fontId="42" fillId="0" borderId="0" xfId="91" applyNumberFormat="1" applyFont="1" applyFill="1" applyBorder="1" applyAlignment="1">
      <alignment horizontal="right"/>
    </xf>
    <xf numFmtId="41" fontId="52" fillId="0" borderId="0" xfId="0" applyNumberFormat="1" applyFont="1" applyFill="1" applyBorder="1" applyAlignment="1">
      <alignment horizontal="right"/>
    </xf>
    <xf numFmtId="41" fontId="42" fillId="0" borderId="0" xfId="0" applyNumberFormat="1" applyFont="1" applyFill="1" applyBorder="1" applyAlignment="1">
      <alignment horizontal="right"/>
    </xf>
    <xf numFmtId="41" fontId="47" fillId="0" borderId="0" xfId="64" applyNumberFormat="1" applyFont="1" applyFill="1" applyBorder="1">
      <alignment vertical="center"/>
    </xf>
  </cellXfs>
  <cellStyles count="105">
    <cellStyle name="20% - 강조색1 2" xfId="1"/>
    <cellStyle name="20% - 강조색1 3" xfId="2"/>
    <cellStyle name="20% - 강조색2 2" xfId="3"/>
    <cellStyle name="20% - 강조색2 3" xfId="4"/>
    <cellStyle name="20% - 강조색3 2" xfId="5"/>
    <cellStyle name="20% - 강조색3 3" xfId="6"/>
    <cellStyle name="20% - 강조색4 2" xfId="7"/>
    <cellStyle name="20% - 강조색4 3" xfId="8"/>
    <cellStyle name="20% - 강조색5 2" xfId="9"/>
    <cellStyle name="20% - 강조색5 3" xfId="10"/>
    <cellStyle name="20% - 강조색6 2" xfId="11"/>
    <cellStyle name="20% - 강조색6 3" xfId="12"/>
    <cellStyle name="40% - 강조색1 2" xfId="13"/>
    <cellStyle name="40% - 강조색1 3" xfId="14"/>
    <cellStyle name="40% - 강조색2 2" xfId="15"/>
    <cellStyle name="40% - 강조색2 3" xfId="16"/>
    <cellStyle name="40% - 강조색3 2" xfId="17"/>
    <cellStyle name="40% - 강조색3 3" xfId="18"/>
    <cellStyle name="40% - 강조색4 2" xfId="19"/>
    <cellStyle name="40% - 강조색4 3" xfId="20"/>
    <cellStyle name="40% - 강조색5 2" xfId="21"/>
    <cellStyle name="40% - 강조색5 3" xfId="22"/>
    <cellStyle name="40% - 강조색6 2" xfId="23"/>
    <cellStyle name="40% - 강조색6 3" xfId="24"/>
    <cellStyle name="60% - 강조색1 2" xfId="25"/>
    <cellStyle name="60% - 강조색1 3" xfId="26"/>
    <cellStyle name="60% - 강조색2 2" xfId="27"/>
    <cellStyle name="60% - 강조색2 3" xfId="28"/>
    <cellStyle name="60% - 강조색3 2" xfId="29"/>
    <cellStyle name="60% - 강조색3 3" xfId="30"/>
    <cellStyle name="60% - 강조색4 2" xfId="31"/>
    <cellStyle name="60% - 강조색4 3" xfId="32"/>
    <cellStyle name="60% - 강조색5 2" xfId="33"/>
    <cellStyle name="60% - 강조색5 3" xfId="34"/>
    <cellStyle name="60% - 강조색6 2" xfId="35"/>
    <cellStyle name="60% - 강조색6 3" xfId="36"/>
    <cellStyle name="강조색1 2" xfId="37"/>
    <cellStyle name="강조색1 3" xfId="38"/>
    <cellStyle name="강조색2 2" xfId="39"/>
    <cellStyle name="강조색2 3" xfId="40"/>
    <cellStyle name="강조색3 2" xfId="41"/>
    <cellStyle name="강조색3 3" xfId="42"/>
    <cellStyle name="강조색4 2" xfId="43"/>
    <cellStyle name="강조색4 3" xfId="44"/>
    <cellStyle name="강조색5 2" xfId="45"/>
    <cellStyle name="강조색5 3" xfId="46"/>
    <cellStyle name="강조색6 2" xfId="47"/>
    <cellStyle name="강조색6 3" xfId="48"/>
    <cellStyle name="경고문 2" xfId="49"/>
    <cellStyle name="경고문 3" xfId="50"/>
    <cellStyle name="계산 2" xfId="51"/>
    <cellStyle name="계산 3" xfId="52"/>
    <cellStyle name="나쁨 2" xfId="53"/>
    <cellStyle name="나쁨 3" xfId="54"/>
    <cellStyle name="메모 2" xfId="55"/>
    <cellStyle name="메모 3" xfId="56"/>
    <cellStyle name="보통 2" xfId="57"/>
    <cellStyle name="보통 3" xfId="58"/>
    <cellStyle name="설명 텍스트 2" xfId="59"/>
    <cellStyle name="설명 텍스트 3" xfId="60"/>
    <cellStyle name="셀 확인 2" xfId="61"/>
    <cellStyle name="셀 확인 3" xfId="62"/>
    <cellStyle name="쉼표 [0]" xfId="63" builtinId="6"/>
    <cellStyle name="쉼표 [0] 2" xfId="64"/>
    <cellStyle name="쉼표 [0] 3" xfId="65"/>
    <cellStyle name="쉼표 [0] 4" xfId="66"/>
    <cellStyle name="쉼표 [0] 5" xfId="67"/>
    <cellStyle name="연결된 셀 2" xfId="68"/>
    <cellStyle name="연결된 셀 3" xfId="69"/>
    <cellStyle name="요약 2" xfId="70"/>
    <cellStyle name="요약 3" xfId="71"/>
    <cellStyle name="입력 2" xfId="72"/>
    <cellStyle name="입력 3" xfId="73"/>
    <cellStyle name="제목 1 2" xfId="74"/>
    <cellStyle name="제목 1 3" xfId="75"/>
    <cellStyle name="제목 2 2" xfId="76"/>
    <cellStyle name="제목 2 3" xfId="77"/>
    <cellStyle name="제목 3 2" xfId="78"/>
    <cellStyle name="제목 3 3" xfId="79"/>
    <cellStyle name="제목 4 2" xfId="80"/>
    <cellStyle name="제목 4 3" xfId="81"/>
    <cellStyle name="제목 5" xfId="82"/>
    <cellStyle name="제목 6" xfId="83"/>
    <cellStyle name="좋음 2" xfId="84"/>
    <cellStyle name="좋음 3" xfId="85"/>
    <cellStyle name="출력 2" xfId="86"/>
    <cellStyle name="출력 3" xfId="87"/>
    <cellStyle name="표준" xfId="0" builtinId="0"/>
    <cellStyle name="표준 10" xfId="88"/>
    <cellStyle name="표준 11" xfId="89"/>
    <cellStyle name="표준 12" xfId="90"/>
    <cellStyle name="표준 2" xfId="91"/>
    <cellStyle name="표준 2 2" xfId="92"/>
    <cellStyle name="표준 2 3" xfId="93"/>
    <cellStyle name="표준 2 4" xfId="94"/>
    <cellStyle name="표준 2 5" xfId="95"/>
    <cellStyle name="표준 2 6" xfId="96"/>
    <cellStyle name="표준 3" xfId="97"/>
    <cellStyle name="표준 3 2" xfId="98"/>
    <cellStyle name="표준 3 3" xfId="99"/>
    <cellStyle name="표준 3 4" xfId="100"/>
    <cellStyle name="표준 4" xfId="101"/>
    <cellStyle name="표준 5" xfId="102"/>
    <cellStyle name="표준 7" xfId="103"/>
    <cellStyle name="표준 9" xfId="104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7BF321"/>
      <color rgb="FFBF6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870559880098028"/>
          <c:w val="0.86567655126796861"/>
          <c:h val="0.65571201922752342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'전임교원_설립별(1979-)'!$B$4:$C$4</c:f>
              <c:strCache>
                <c:ptCount val="1"/>
                <c:pt idx="0">
                  <c:v>전임교원수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BD-440F-B575-975DA2A301BD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BB-4FF4-994C-AD3588C8FDB2}"/>
                </c:ext>
              </c:extLst>
            </c:dLbl>
            <c:dLbl>
              <c:idx val="3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BB-4FF4-994C-AD3588C8FDB2}"/>
                </c:ext>
              </c:extLst>
            </c:dLbl>
            <c:dLbl>
              <c:idx val="4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265-4279-8B35-E879F29B6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'전임교원_설립별(1979-)'!$B$6:$B$51</c:f>
              <c:numCache>
                <c:formatCode>_(* #,##0_);_(* \(#,##0\);_(* "-"_);_(@_)</c:formatCode>
                <c:ptCount val="46"/>
                <c:pt idx="0">
                  <c:v>4610</c:v>
                </c:pt>
                <c:pt idx="1">
                  <c:v>4866</c:v>
                </c:pt>
                <c:pt idx="2">
                  <c:v>5086</c:v>
                </c:pt>
                <c:pt idx="3">
                  <c:v>5424</c:v>
                </c:pt>
                <c:pt idx="4">
                  <c:v>5358</c:v>
                </c:pt>
                <c:pt idx="5">
                  <c:v>5412</c:v>
                </c:pt>
                <c:pt idx="6">
                  <c:v>5362</c:v>
                </c:pt>
                <c:pt idx="7">
                  <c:v>5364</c:v>
                </c:pt>
                <c:pt idx="8">
                  <c:v>5366</c:v>
                </c:pt>
                <c:pt idx="9">
                  <c:v>5615</c:v>
                </c:pt>
                <c:pt idx="10">
                  <c:v>5832</c:v>
                </c:pt>
                <c:pt idx="11">
                  <c:v>6139</c:v>
                </c:pt>
                <c:pt idx="12">
                  <c:v>6593</c:v>
                </c:pt>
                <c:pt idx="13">
                  <c:v>7044</c:v>
                </c:pt>
                <c:pt idx="14">
                  <c:v>7437</c:v>
                </c:pt>
                <c:pt idx="15">
                  <c:v>7654</c:v>
                </c:pt>
                <c:pt idx="16">
                  <c:v>8426</c:v>
                </c:pt>
                <c:pt idx="17">
                  <c:v>9278</c:v>
                </c:pt>
                <c:pt idx="18">
                  <c:v>9935</c:v>
                </c:pt>
                <c:pt idx="19">
                  <c:v>10926</c:v>
                </c:pt>
                <c:pt idx="20">
                  <c:v>11381</c:v>
                </c:pt>
                <c:pt idx="21">
                  <c:v>11707</c:v>
                </c:pt>
                <c:pt idx="22">
                  <c:v>11897</c:v>
                </c:pt>
                <c:pt idx="23">
                  <c:v>12156</c:v>
                </c:pt>
                <c:pt idx="24">
                  <c:v>11974</c:v>
                </c:pt>
                <c:pt idx="25">
                  <c:v>11872</c:v>
                </c:pt>
                <c:pt idx="26">
                  <c:v>12027</c:v>
                </c:pt>
                <c:pt idx="27">
                  <c:v>11857</c:v>
                </c:pt>
                <c:pt idx="28">
                  <c:v>11685</c:v>
                </c:pt>
                <c:pt idx="29">
                  <c:v>12100</c:v>
                </c:pt>
                <c:pt idx="30">
                  <c:v>12451</c:v>
                </c:pt>
                <c:pt idx="31">
                  <c:v>12530</c:v>
                </c:pt>
                <c:pt idx="32">
                  <c:v>12891</c:v>
                </c:pt>
                <c:pt idx="33">
                  <c:v>13078</c:v>
                </c:pt>
                <c:pt idx="34">
                  <c:v>13015</c:v>
                </c:pt>
                <c:pt idx="35">
                  <c:v>12920</c:v>
                </c:pt>
                <c:pt idx="36">
                  <c:v>12991</c:v>
                </c:pt>
                <c:pt idx="37">
                  <c:v>12854</c:v>
                </c:pt>
                <c:pt idx="38">
                  <c:v>12804</c:v>
                </c:pt>
                <c:pt idx="39">
                  <c:v>12584</c:v>
                </c:pt>
                <c:pt idx="40">
                  <c:v>12327</c:v>
                </c:pt>
                <c:pt idx="41">
                  <c:v>12178</c:v>
                </c:pt>
                <c:pt idx="42">
                  <c:v>12028</c:v>
                </c:pt>
                <c:pt idx="43">
                  <c:v>11626</c:v>
                </c:pt>
                <c:pt idx="44">
                  <c:v>11179</c:v>
                </c:pt>
                <c:pt idx="45">
                  <c:v>10886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D-440F-B575-975DA2A301BD}"/>
            </c:ext>
          </c:extLst>
        </c:ser>
        <c:ser>
          <c:idx val="1"/>
          <c:order val="1"/>
          <c:tx>
            <c:strRef>
              <c:f>'전임교원_설립별(1979-)'!$D$4:$E$4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2348375751243654E-2"/>
                  <c:y val="-2.6711548327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BD-440F-B575-975DA2A30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'전임교원_설립별(1979-)'!$D$6:$D$51</c:f>
              <c:numCache>
                <c:formatCode>_(* #,##0_);_(* \(#,##0\);_(* "-"_);_(@_)</c:formatCode>
                <c:ptCount val="46"/>
                <c:pt idx="0">
                  <c:v>869</c:v>
                </c:pt>
                <c:pt idx="1">
                  <c:v>944</c:v>
                </c:pt>
                <c:pt idx="2">
                  <c:v>993</c:v>
                </c:pt>
                <c:pt idx="3">
                  <c:v>1137</c:v>
                </c:pt>
                <c:pt idx="4">
                  <c:v>1131</c:v>
                </c:pt>
                <c:pt idx="5">
                  <c:v>1039</c:v>
                </c:pt>
                <c:pt idx="6">
                  <c:v>842</c:v>
                </c:pt>
                <c:pt idx="7">
                  <c:v>828</c:v>
                </c:pt>
                <c:pt idx="8">
                  <c:v>779</c:v>
                </c:pt>
                <c:pt idx="9">
                  <c:v>795</c:v>
                </c:pt>
                <c:pt idx="10">
                  <c:v>807</c:v>
                </c:pt>
                <c:pt idx="11">
                  <c:v>835</c:v>
                </c:pt>
                <c:pt idx="12">
                  <c:v>870</c:v>
                </c:pt>
                <c:pt idx="13">
                  <c:v>791</c:v>
                </c:pt>
                <c:pt idx="14">
                  <c:v>533</c:v>
                </c:pt>
                <c:pt idx="15">
                  <c:v>349</c:v>
                </c:pt>
                <c:pt idx="16">
                  <c:v>362</c:v>
                </c:pt>
                <c:pt idx="17">
                  <c:v>317</c:v>
                </c:pt>
                <c:pt idx="18">
                  <c:v>343</c:v>
                </c:pt>
                <c:pt idx="19">
                  <c:v>364</c:v>
                </c:pt>
                <c:pt idx="20">
                  <c:v>374</c:v>
                </c:pt>
                <c:pt idx="21">
                  <c:v>378</c:v>
                </c:pt>
                <c:pt idx="22">
                  <c:v>314</c:v>
                </c:pt>
                <c:pt idx="23">
                  <c:v>353</c:v>
                </c:pt>
                <c:pt idx="24">
                  <c:v>373</c:v>
                </c:pt>
                <c:pt idx="25">
                  <c:v>374</c:v>
                </c:pt>
                <c:pt idx="26">
                  <c:v>292</c:v>
                </c:pt>
                <c:pt idx="27">
                  <c:v>232</c:v>
                </c:pt>
                <c:pt idx="28">
                  <c:v>144</c:v>
                </c:pt>
                <c:pt idx="29">
                  <c:v>77</c:v>
                </c:pt>
                <c:pt idx="30">
                  <c:v>76</c:v>
                </c:pt>
                <c:pt idx="31">
                  <c:v>76</c:v>
                </c:pt>
                <c:pt idx="32">
                  <c:v>105</c:v>
                </c:pt>
                <c:pt idx="33">
                  <c:v>83</c:v>
                </c:pt>
                <c:pt idx="34">
                  <c:v>87</c:v>
                </c:pt>
                <c:pt idx="35">
                  <c:v>87</c:v>
                </c:pt>
                <c:pt idx="36">
                  <c:v>90</c:v>
                </c:pt>
                <c:pt idx="37">
                  <c:v>90</c:v>
                </c:pt>
                <c:pt idx="38">
                  <c:v>92</c:v>
                </c:pt>
                <c:pt idx="39">
                  <c:v>100</c:v>
                </c:pt>
                <c:pt idx="40">
                  <c:v>113</c:v>
                </c:pt>
                <c:pt idx="41">
                  <c:v>111</c:v>
                </c:pt>
                <c:pt idx="42">
                  <c:v>110</c:v>
                </c:pt>
                <c:pt idx="43">
                  <c:v>109</c:v>
                </c:pt>
                <c:pt idx="44">
                  <c:v>57</c:v>
                </c:pt>
                <c:pt idx="45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D-440F-B575-975DA2A301BD}"/>
            </c:ext>
          </c:extLst>
        </c:ser>
        <c:ser>
          <c:idx val="2"/>
          <c:order val="2"/>
          <c:tx>
            <c:strRef>
              <c:f>'전임교원_설립별(1979-)'!$F$4:$G$4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780590851397311E-2"/>
                  <c:y val="-1.57703757173708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3BD-440F-B575-975DA2A30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'전임교원_설립별(1979-)'!$F$6:$F$51</c:f>
              <c:numCache>
                <c:formatCode>_(* #,##0_);_(* \(#,##0\);_(* "-"_);_(@_)</c:formatCode>
                <c:ptCount val="46"/>
                <c:pt idx="0">
                  <c:v>172</c:v>
                </c:pt>
                <c:pt idx="1">
                  <c:v>188</c:v>
                </c:pt>
                <c:pt idx="2">
                  <c:v>202</c:v>
                </c:pt>
                <c:pt idx="3">
                  <c:v>166</c:v>
                </c:pt>
                <c:pt idx="4">
                  <c:v>16</c:v>
                </c:pt>
                <c:pt idx="5">
                  <c:v>8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116</c:v>
                </c:pt>
                <c:pt idx="16">
                  <c:v>154</c:v>
                </c:pt>
                <c:pt idx="17">
                  <c:v>173</c:v>
                </c:pt>
                <c:pt idx="18">
                  <c:v>197</c:v>
                </c:pt>
                <c:pt idx="19">
                  <c:v>285</c:v>
                </c:pt>
                <c:pt idx="20">
                  <c:v>359</c:v>
                </c:pt>
                <c:pt idx="21">
                  <c:v>362</c:v>
                </c:pt>
                <c:pt idx="22">
                  <c:v>364</c:v>
                </c:pt>
                <c:pt idx="23">
                  <c:v>364</c:v>
                </c:pt>
                <c:pt idx="24">
                  <c:v>364</c:v>
                </c:pt>
                <c:pt idx="25">
                  <c:v>357</c:v>
                </c:pt>
                <c:pt idx="26">
                  <c:v>359</c:v>
                </c:pt>
                <c:pt idx="27">
                  <c:v>366</c:v>
                </c:pt>
                <c:pt idx="28">
                  <c:v>371</c:v>
                </c:pt>
                <c:pt idx="29">
                  <c:v>380</c:v>
                </c:pt>
                <c:pt idx="30">
                  <c:v>382</c:v>
                </c:pt>
                <c:pt idx="31">
                  <c:v>229</c:v>
                </c:pt>
                <c:pt idx="32">
                  <c:v>228</c:v>
                </c:pt>
                <c:pt idx="33">
                  <c:v>225</c:v>
                </c:pt>
                <c:pt idx="34">
                  <c:v>229</c:v>
                </c:pt>
                <c:pt idx="35">
                  <c:v>228</c:v>
                </c:pt>
                <c:pt idx="36">
                  <c:v>232</c:v>
                </c:pt>
                <c:pt idx="37">
                  <c:v>229</c:v>
                </c:pt>
                <c:pt idx="38">
                  <c:v>229</c:v>
                </c:pt>
                <c:pt idx="39">
                  <c:v>224</c:v>
                </c:pt>
                <c:pt idx="40">
                  <c:v>225</c:v>
                </c:pt>
                <c:pt idx="41">
                  <c:v>224</c:v>
                </c:pt>
                <c:pt idx="42">
                  <c:v>224</c:v>
                </c:pt>
                <c:pt idx="43">
                  <c:v>222</c:v>
                </c:pt>
                <c:pt idx="44">
                  <c:v>210</c:v>
                </c:pt>
                <c:pt idx="45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D-440F-B575-975DA2A301BD}"/>
            </c:ext>
          </c:extLst>
        </c:ser>
        <c:ser>
          <c:idx val="3"/>
          <c:order val="3"/>
          <c:tx>
            <c:strRef>
              <c:f>'전임교원_설립별(1979-)'!$H$4:$I$4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3BD-440F-B575-975DA2A301BD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BB-4FF4-994C-AD3588C8FDB2}"/>
                </c:ext>
              </c:extLst>
            </c:dLbl>
            <c:dLbl>
              <c:idx val="3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8BB-4FF4-994C-AD3588C8FD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'전임교원_설립별(1979-)'!$H$6:$H$51</c:f>
              <c:numCache>
                <c:formatCode>_(* #,##0_);_(* \(#,##0\);_(* "-"_);_(@_)</c:formatCode>
                <c:ptCount val="46"/>
                <c:pt idx="0">
                  <c:v>3569</c:v>
                </c:pt>
                <c:pt idx="1">
                  <c:v>3734</c:v>
                </c:pt>
                <c:pt idx="2">
                  <c:v>3891</c:v>
                </c:pt>
                <c:pt idx="3">
                  <c:v>4121</c:v>
                </c:pt>
                <c:pt idx="4">
                  <c:v>4211</c:v>
                </c:pt>
                <c:pt idx="5">
                  <c:v>4365</c:v>
                </c:pt>
                <c:pt idx="6">
                  <c:v>4517</c:v>
                </c:pt>
                <c:pt idx="7">
                  <c:v>4536</c:v>
                </c:pt>
                <c:pt idx="8">
                  <c:v>4587</c:v>
                </c:pt>
                <c:pt idx="9">
                  <c:v>4820</c:v>
                </c:pt>
                <c:pt idx="10">
                  <c:v>5025</c:v>
                </c:pt>
                <c:pt idx="11">
                  <c:v>5304</c:v>
                </c:pt>
                <c:pt idx="12">
                  <c:v>5723</c:v>
                </c:pt>
                <c:pt idx="13">
                  <c:v>6253</c:v>
                </c:pt>
                <c:pt idx="14">
                  <c:v>6904</c:v>
                </c:pt>
                <c:pt idx="15">
                  <c:v>7189</c:v>
                </c:pt>
                <c:pt idx="16">
                  <c:v>7910</c:v>
                </c:pt>
                <c:pt idx="17">
                  <c:v>8788</c:v>
                </c:pt>
                <c:pt idx="18">
                  <c:v>9395</c:v>
                </c:pt>
                <c:pt idx="19">
                  <c:v>10277</c:v>
                </c:pt>
                <c:pt idx="20">
                  <c:v>10648</c:v>
                </c:pt>
                <c:pt idx="21">
                  <c:v>10967</c:v>
                </c:pt>
                <c:pt idx="22">
                  <c:v>11219</c:v>
                </c:pt>
                <c:pt idx="23">
                  <c:v>11439</c:v>
                </c:pt>
                <c:pt idx="24">
                  <c:v>11237</c:v>
                </c:pt>
                <c:pt idx="25">
                  <c:v>11141</c:v>
                </c:pt>
                <c:pt idx="26">
                  <c:v>11376</c:v>
                </c:pt>
                <c:pt idx="27">
                  <c:v>11259</c:v>
                </c:pt>
                <c:pt idx="28">
                  <c:v>11170</c:v>
                </c:pt>
                <c:pt idx="29">
                  <c:v>11643</c:v>
                </c:pt>
                <c:pt idx="30">
                  <c:v>11993</c:v>
                </c:pt>
                <c:pt idx="31">
                  <c:v>12225</c:v>
                </c:pt>
                <c:pt idx="32">
                  <c:v>12558</c:v>
                </c:pt>
                <c:pt idx="33">
                  <c:v>12770</c:v>
                </c:pt>
                <c:pt idx="34">
                  <c:v>12699</c:v>
                </c:pt>
                <c:pt idx="35">
                  <c:v>12605</c:v>
                </c:pt>
                <c:pt idx="36">
                  <c:v>12669</c:v>
                </c:pt>
                <c:pt idx="37">
                  <c:v>12535</c:v>
                </c:pt>
                <c:pt idx="38">
                  <c:v>12483</c:v>
                </c:pt>
                <c:pt idx="39">
                  <c:v>12260</c:v>
                </c:pt>
                <c:pt idx="40">
                  <c:v>11989</c:v>
                </c:pt>
                <c:pt idx="41">
                  <c:v>11843</c:v>
                </c:pt>
                <c:pt idx="42">
                  <c:v>11694</c:v>
                </c:pt>
                <c:pt idx="43">
                  <c:v>11295</c:v>
                </c:pt>
                <c:pt idx="44">
                  <c:v>10912</c:v>
                </c:pt>
                <c:pt idx="45">
                  <c:v>10628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D-440F-B575-975DA2A30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87840"/>
        <c:axId val="212010112"/>
      </c:lineChart>
      <c:catAx>
        <c:axId val="211987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010112"/>
        <c:crosses val="autoZero"/>
        <c:auto val="1"/>
        <c:lblAlgn val="ctr"/>
        <c:lblOffset val="100"/>
        <c:tickLblSkip val="3"/>
        <c:noMultiLvlLbl val="0"/>
      </c:catAx>
      <c:valAx>
        <c:axId val="212010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198784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567780265094558"/>
          <c:y val="0.92077292274487832"/>
          <c:w val="0.47845124187428706"/>
          <c:h val="5.942692875829483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136"/>
          <c:h val="0.73532131167653092"/>
        </c:manualLayout>
      </c:layout>
      <c:barChart>
        <c:barDir val="col"/>
        <c:grouping val="percentStacked"/>
        <c:varyColors val="0"/>
        <c:ser>
          <c:idx val="0"/>
          <c:order val="0"/>
          <c:tx>
            <c:v>박사</c:v>
          </c:tx>
          <c:spPr>
            <a:solidFill>
              <a:srgbClr val="074259"/>
            </a:solidFill>
          </c:spPr>
          <c:invertIfNegative val="0"/>
          <c:cat>
            <c:strRef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주: 학위별 교원 범위</c:v>
                </c:pt>
              </c:strCache>
            </c:strRef>
          </c:cat>
          <c:val>
            <c:numRef>
              <c:f>'전임교원_학위별(1979-)'!$H$6:$H$52</c:f>
              <c:numCache>
                <c:formatCode>#,##0_);[Red]\(#,##0\)</c:formatCode>
                <c:ptCount val="47"/>
                <c:pt idx="0">
                  <c:v>77</c:v>
                </c:pt>
                <c:pt idx="1">
                  <c:v>77</c:v>
                </c:pt>
                <c:pt idx="2">
                  <c:v>75</c:v>
                </c:pt>
                <c:pt idx="3">
                  <c:v>80</c:v>
                </c:pt>
                <c:pt idx="4">
                  <c:v>116</c:v>
                </c:pt>
                <c:pt idx="5">
                  <c:v>155</c:v>
                </c:pt>
                <c:pt idx="6">
                  <c:v>201</c:v>
                </c:pt>
                <c:pt idx="7">
                  <c:v>267</c:v>
                </c:pt>
                <c:pt idx="8">
                  <c:v>345</c:v>
                </c:pt>
                <c:pt idx="9">
                  <c:v>480</c:v>
                </c:pt>
                <c:pt idx="10">
                  <c:v>656</c:v>
                </c:pt>
                <c:pt idx="11">
                  <c:v>872</c:v>
                </c:pt>
                <c:pt idx="12">
                  <c:v>1085</c:v>
                </c:pt>
                <c:pt idx="13">
                  <c:v>1355</c:v>
                </c:pt>
                <c:pt idx="14">
                  <c:v>1635</c:v>
                </c:pt>
                <c:pt idx="15">
                  <c:v>1924</c:v>
                </c:pt>
                <c:pt idx="16">
                  <c:v>2388</c:v>
                </c:pt>
                <c:pt idx="17">
                  <c:v>2966</c:v>
                </c:pt>
                <c:pt idx="18">
                  <c:v>3424</c:v>
                </c:pt>
                <c:pt idx="19">
                  <c:v>4058</c:v>
                </c:pt>
                <c:pt idx="20">
                  <c:v>4621</c:v>
                </c:pt>
                <c:pt idx="21">
                  <c:v>5124</c:v>
                </c:pt>
                <c:pt idx="22">
                  <c:v>5586</c:v>
                </c:pt>
                <c:pt idx="23">
                  <c:v>6116</c:v>
                </c:pt>
                <c:pt idx="24">
                  <c:v>6387</c:v>
                </c:pt>
                <c:pt idx="25">
                  <c:v>6592</c:v>
                </c:pt>
                <c:pt idx="26">
                  <c:v>6858</c:v>
                </c:pt>
                <c:pt idx="27">
                  <c:v>6882</c:v>
                </c:pt>
                <c:pt idx="28">
                  <c:v>7008</c:v>
                </c:pt>
                <c:pt idx="29">
                  <c:v>7271</c:v>
                </c:pt>
                <c:pt idx="30">
                  <c:v>7610</c:v>
                </c:pt>
                <c:pt idx="31">
                  <c:v>7728</c:v>
                </c:pt>
                <c:pt idx="32">
                  <c:v>7978</c:v>
                </c:pt>
                <c:pt idx="33">
                  <c:v>8187</c:v>
                </c:pt>
                <c:pt idx="34">
                  <c:v>8307</c:v>
                </c:pt>
                <c:pt idx="35">
                  <c:v>8382</c:v>
                </c:pt>
                <c:pt idx="36">
                  <c:v>8509</c:v>
                </c:pt>
                <c:pt idx="37">
                  <c:v>8688</c:v>
                </c:pt>
                <c:pt idx="38">
                  <c:v>8810</c:v>
                </c:pt>
                <c:pt idx="39">
                  <c:v>8819</c:v>
                </c:pt>
                <c:pt idx="40">
                  <c:v>8768</c:v>
                </c:pt>
                <c:pt idx="41">
                  <c:v>8726</c:v>
                </c:pt>
                <c:pt idx="42">
                  <c:v>8660</c:v>
                </c:pt>
                <c:pt idx="43">
                  <c:v>8431</c:v>
                </c:pt>
                <c:pt idx="44">
                  <c:v>8179</c:v>
                </c:pt>
                <c:pt idx="45">
                  <c:v>7960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7-4AD6-A3FD-791E1A9E7B25}"/>
            </c:ext>
          </c:extLst>
        </c:ser>
        <c:ser>
          <c:idx val="1"/>
          <c:order val="1"/>
          <c:tx>
            <c:v>석사</c:v>
          </c:tx>
          <c:spPr>
            <a:solidFill>
              <a:srgbClr val="733924"/>
            </a:solidFill>
          </c:spPr>
          <c:invertIfNegative val="0"/>
          <c:cat>
            <c:strRef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주: 학위별 교원 범위</c:v>
                </c:pt>
              </c:strCache>
            </c:strRef>
          </c:cat>
          <c:val>
            <c:numRef>
              <c:f>'전임교원_학위별(1979-)'!$N$6:$N$52</c:f>
              <c:numCache>
                <c:formatCode>#,##0_);[Red]\(#,##0\)</c:formatCode>
                <c:ptCount val="47"/>
                <c:pt idx="0">
                  <c:v>2456</c:v>
                </c:pt>
                <c:pt idx="1">
                  <c:v>2738</c:v>
                </c:pt>
                <c:pt idx="2">
                  <c:v>3314</c:v>
                </c:pt>
                <c:pt idx="3">
                  <c:v>3811</c:v>
                </c:pt>
                <c:pt idx="4">
                  <c:v>4070</c:v>
                </c:pt>
                <c:pt idx="5">
                  <c:v>4339</c:v>
                </c:pt>
                <c:pt idx="6">
                  <c:v>4430</c:v>
                </c:pt>
                <c:pt idx="7">
                  <c:v>4509</c:v>
                </c:pt>
                <c:pt idx="8">
                  <c:v>4566</c:v>
                </c:pt>
                <c:pt idx="9">
                  <c:v>4730</c:v>
                </c:pt>
                <c:pt idx="10">
                  <c:v>4838</c:v>
                </c:pt>
                <c:pt idx="11">
                  <c:v>5003</c:v>
                </c:pt>
                <c:pt idx="12">
                  <c:v>5254</c:v>
                </c:pt>
                <c:pt idx="13">
                  <c:v>5501</c:v>
                </c:pt>
                <c:pt idx="14">
                  <c:v>5652</c:v>
                </c:pt>
                <c:pt idx="15">
                  <c:v>5593</c:v>
                </c:pt>
                <c:pt idx="16">
                  <c:v>5925</c:v>
                </c:pt>
                <c:pt idx="17">
                  <c:v>6182</c:v>
                </c:pt>
                <c:pt idx="18">
                  <c:v>6323</c:v>
                </c:pt>
                <c:pt idx="19">
                  <c:v>6539</c:v>
                </c:pt>
                <c:pt idx="20">
                  <c:v>6457</c:v>
                </c:pt>
                <c:pt idx="21">
                  <c:v>6257</c:v>
                </c:pt>
                <c:pt idx="22">
                  <c:v>5972</c:v>
                </c:pt>
                <c:pt idx="23">
                  <c:v>5730</c:v>
                </c:pt>
                <c:pt idx="24">
                  <c:v>5316</c:v>
                </c:pt>
                <c:pt idx="25">
                  <c:v>5008</c:v>
                </c:pt>
                <c:pt idx="26">
                  <c:v>4824</c:v>
                </c:pt>
                <c:pt idx="27">
                  <c:v>4564</c:v>
                </c:pt>
                <c:pt idx="28">
                  <c:v>4251</c:v>
                </c:pt>
                <c:pt idx="29">
                  <c:v>4293</c:v>
                </c:pt>
                <c:pt idx="30">
                  <c:v>4224</c:v>
                </c:pt>
                <c:pt idx="31">
                  <c:v>4174</c:v>
                </c:pt>
                <c:pt idx="32">
                  <c:v>4272</c:v>
                </c:pt>
                <c:pt idx="33">
                  <c:v>4252</c:v>
                </c:pt>
                <c:pt idx="34">
                  <c:v>4123</c:v>
                </c:pt>
                <c:pt idx="35">
                  <c:v>4013</c:v>
                </c:pt>
                <c:pt idx="36">
                  <c:v>3991</c:v>
                </c:pt>
                <c:pt idx="37">
                  <c:v>3730</c:v>
                </c:pt>
                <c:pt idx="38">
                  <c:v>3587</c:v>
                </c:pt>
                <c:pt idx="39">
                  <c:v>3397</c:v>
                </c:pt>
                <c:pt idx="40">
                  <c:v>3225</c:v>
                </c:pt>
                <c:pt idx="41">
                  <c:v>3130</c:v>
                </c:pt>
                <c:pt idx="42">
                  <c:v>3056</c:v>
                </c:pt>
                <c:pt idx="43">
                  <c:v>2887</c:v>
                </c:pt>
                <c:pt idx="44">
                  <c:v>2718</c:v>
                </c:pt>
                <c:pt idx="45">
                  <c:v>2677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7-4AD6-A3FD-791E1A9E7B25}"/>
            </c:ext>
          </c:extLst>
        </c:ser>
        <c:ser>
          <c:idx val="2"/>
          <c:order val="2"/>
          <c:tx>
            <c:v>학사</c:v>
          </c:tx>
          <c:spPr>
            <a:solidFill>
              <a:srgbClr val="FFC000"/>
            </a:solidFill>
          </c:spPr>
          <c:invertIfNegative val="0"/>
          <c:cat>
            <c:strRef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주: 학위별 교원 범위</c:v>
                </c:pt>
              </c:strCache>
            </c:strRef>
          </c:cat>
          <c:val>
            <c:numRef>
              <c:f>'전임교원_학위별(1979-)'!$T$6:$T$52</c:f>
              <c:numCache>
                <c:formatCode>#,##0_);[Red]\(#,##0\)</c:formatCode>
                <c:ptCount val="47"/>
                <c:pt idx="0">
                  <c:v>2081</c:v>
                </c:pt>
                <c:pt idx="1">
                  <c:v>1998</c:v>
                </c:pt>
                <c:pt idx="2">
                  <c:v>1690</c:v>
                </c:pt>
                <c:pt idx="3">
                  <c:v>1516</c:v>
                </c:pt>
                <c:pt idx="4">
                  <c:v>1209</c:v>
                </c:pt>
                <c:pt idx="5">
                  <c:v>930</c:v>
                </c:pt>
                <c:pt idx="6">
                  <c:v>802</c:v>
                </c:pt>
                <c:pt idx="7">
                  <c:v>742</c:v>
                </c:pt>
                <c:pt idx="8">
                  <c:v>614</c:v>
                </c:pt>
                <c:pt idx="9">
                  <c:v>627</c:v>
                </c:pt>
                <c:pt idx="10">
                  <c:v>562</c:v>
                </c:pt>
                <c:pt idx="11">
                  <c:v>572</c:v>
                </c:pt>
                <c:pt idx="12">
                  <c:v>520</c:v>
                </c:pt>
                <c:pt idx="13">
                  <c:v>455</c:v>
                </c:pt>
                <c:pt idx="14">
                  <c:v>447</c:v>
                </c:pt>
                <c:pt idx="15">
                  <c:v>345</c:v>
                </c:pt>
                <c:pt idx="16">
                  <c:v>374</c:v>
                </c:pt>
                <c:pt idx="17">
                  <c:v>425</c:v>
                </c:pt>
                <c:pt idx="18">
                  <c:v>536</c:v>
                </c:pt>
                <c:pt idx="19">
                  <c:v>305</c:v>
                </c:pt>
                <c:pt idx="20">
                  <c:v>278</c:v>
                </c:pt>
                <c:pt idx="21">
                  <c:v>307</c:v>
                </c:pt>
                <c:pt idx="22">
                  <c:v>291</c:v>
                </c:pt>
                <c:pt idx="23">
                  <c:v>294</c:v>
                </c:pt>
                <c:pt idx="24">
                  <c:v>257</c:v>
                </c:pt>
                <c:pt idx="25">
                  <c:v>255</c:v>
                </c:pt>
                <c:pt idx="26">
                  <c:v>311</c:v>
                </c:pt>
                <c:pt idx="27">
                  <c:v>369</c:v>
                </c:pt>
                <c:pt idx="28">
                  <c:v>381</c:v>
                </c:pt>
                <c:pt idx="29">
                  <c:v>487</c:v>
                </c:pt>
                <c:pt idx="30">
                  <c:v>562</c:v>
                </c:pt>
                <c:pt idx="31">
                  <c:v>570</c:v>
                </c:pt>
                <c:pt idx="32">
                  <c:v>591</c:v>
                </c:pt>
                <c:pt idx="33">
                  <c:v>588</c:v>
                </c:pt>
                <c:pt idx="34">
                  <c:v>547</c:v>
                </c:pt>
                <c:pt idx="35">
                  <c:v>479</c:v>
                </c:pt>
                <c:pt idx="36">
                  <c:v>451</c:v>
                </c:pt>
                <c:pt idx="37">
                  <c:v>401</c:v>
                </c:pt>
                <c:pt idx="38">
                  <c:v>372</c:v>
                </c:pt>
                <c:pt idx="39">
                  <c:v>333</c:v>
                </c:pt>
                <c:pt idx="40">
                  <c:v>305</c:v>
                </c:pt>
                <c:pt idx="41">
                  <c:v>296</c:v>
                </c:pt>
                <c:pt idx="42">
                  <c:v>290</c:v>
                </c:pt>
                <c:pt idx="43">
                  <c:v>288</c:v>
                </c:pt>
                <c:pt idx="44">
                  <c:v>260</c:v>
                </c:pt>
                <c:pt idx="45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87-4AD6-A3FD-791E1A9E7B25}"/>
            </c:ext>
          </c:extLst>
        </c:ser>
        <c:ser>
          <c:idx val="3"/>
          <c:order val="3"/>
          <c:tx>
            <c:v>기타</c:v>
          </c:tx>
          <c:spPr>
            <a:solidFill>
              <a:srgbClr val="666633"/>
            </a:solidFill>
          </c:spPr>
          <c:invertIfNegative val="0"/>
          <c:cat>
            <c:strRef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주: 학위별 교원 범위</c:v>
                </c:pt>
              </c:strCache>
            </c:strRef>
          </c:cat>
          <c:val>
            <c:numRef>
              <c:f>'전임교원_학위별(1979-)'!$Z$6:$Z$52</c:f>
              <c:numCache>
                <c:formatCode>#,##0_);[Red]\(#,##0\)</c:formatCode>
                <c:ptCount val="47"/>
                <c:pt idx="0">
                  <c:v>622</c:v>
                </c:pt>
                <c:pt idx="1">
                  <c:v>675</c:v>
                </c:pt>
                <c:pt idx="2">
                  <c:v>862</c:v>
                </c:pt>
                <c:pt idx="3">
                  <c:v>985</c:v>
                </c:pt>
                <c:pt idx="4">
                  <c:v>977</c:v>
                </c:pt>
                <c:pt idx="5">
                  <c:v>989</c:v>
                </c:pt>
                <c:pt idx="6">
                  <c:v>973</c:v>
                </c:pt>
                <c:pt idx="7">
                  <c:v>947</c:v>
                </c:pt>
                <c:pt idx="8">
                  <c:v>933</c:v>
                </c:pt>
                <c:pt idx="9">
                  <c:v>925</c:v>
                </c:pt>
                <c:pt idx="10">
                  <c:v>943</c:v>
                </c:pt>
                <c:pt idx="11">
                  <c:v>935</c:v>
                </c:pt>
                <c:pt idx="12">
                  <c:v>1094</c:v>
                </c:pt>
                <c:pt idx="13">
                  <c:v>1207</c:v>
                </c:pt>
                <c:pt idx="14">
                  <c:v>1290</c:v>
                </c:pt>
                <c:pt idx="15">
                  <c:v>1513</c:v>
                </c:pt>
                <c:pt idx="16">
                  <c:v>1697</c:v>
                </c:pt>
                <c:pt idx="17">
                  <c:v>1942</c:v>
                </c:pt>
                <c:pt idx="18">
                  <c:v>2185</c:v>
                </c:pt>
                <c:pt idx="19">
                  <c:v>24</c:v>
                </c:pt>
                <c:pt idx="20">
                  <c:v>25</c:v>
                </c:pt>
                <c:pt idx="21">
                  <c:v>19</c:v>
                </c:pt>
                <c:pt idx="22">
                  <c:v>48</c:v>
                </c:pt>
                <c:pt idx="23">
                  <c:v>16</c:v>
                </c:pt>
                <c:pt idx="24">
                  <c:v>14</c:v>
                </c:pt>
                <c:pt idx="25">
                  <c:v>17</c:v>
                </c:pt>
                <c:pt idx="26">
                  <c:v>34</c:v>
                </c:pt>
                <c:pt idx="27">
                  <c:v>42</c:v>
                </c:pt>
                <c:pt idx="28">
                  <c:v>45</c:v>
                </c:pt>
                <c:pt idx="29">
                  <c:v>49</c:v>
                </c:pt>
                <c:pt idx="30">
                  <c:v>55</c:v>
                </c:pt>
                <c:pt idx="31">
                  <c:v>58</c:v>
                </c:pt>
                <c:pt idx="32">
                  <c:v>50</c:v>
                </c:pt>
                <c:pt idx="33">
                  <c:v>51</c:v>
                </c:pt>
                <c:pt idx="34">
                  <c:v>38</c:v>
                </c:pt>
                <c:pt idx="35">
                  <c:v>46</c:v>
                </c:pt>
                <c:pt idx="36">
                  <c:v>40</c:v>
                </c:pt>
                <c:pt idx="37">
                  <c:v>35</c:v>
                </c:pt>
                <c:pt idx="38">
                  <c:v>35</c:v>
                </c:pt>
                <c:pt idx="39">
                  <c:v>35</c:v>
                </c:pt>
                <c:pt idx="40">
                  <c:v>29</c:v>
                </c:pt>
                <c:pt idx="41">
                  <c:v>26</c:v>
                </c:pt>
                <c:pt idx="42">
                  <c:v>22</c:v>
                </c:pt>
                <c:pt idx="43">
                  <c:v>20</c:v>
                </c:pt>
                <c:pt idx="44">
                  <c:v>22</c:v>
                </c:pt>
                <c:pt idx="4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87-4AD6-A3FD-791E1A9E7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2171392"/>
        <c:axId val="212054400"/>
      </c:barChart>
      <c:catAx>
        <c:axId val="212171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ysClr val="window" lastClr="FFFFFF">
                <a:lumMod val="75000"/>
              </a:sysClr>
            </a:solidFill>
            <a:prstDash val="sysDot"/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2054400"/>
        <c:crosses val="autoZero"/>
        <c:auto val="1"/>
        <c:lblAlgn val="ctr"/>
        <c:lblOffset val="100"/>
        <c:tickLblSkip val="3"/>
        <c:noMultiLvlLbl val="0"/>
      </c:catAx>
      <c:valAx>
        <c:axId val="212054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21713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412250502991079"/>
          <c:y val="0.92210940549956477"/>
          <c:w val="0.67498835465586426"/>
          <c:h val="5.3818776550172587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55" l="0.70000000000000062" r="0.70000000000000062" t="0.75000000000000955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6649782725714229"/>
          <c:w val="0.85445561715776386"/>
          <c:h val="0.66923372862572816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'전임교원_설립별(1979-)'!$Y$31</c:f>
              <c:strCache>
                <c:ptCount val="1"/>
                <c:pt idx="0">
                  <c:v>전임여교원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948104022368681E-2"/>
                  <c:y val="-1.951971146842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B5-42C5-B02E-343D8188F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'전임교원_설립별(1979-)'!$K$6:$K$51</c:f>
              <c:numCache>
                <c:formatCode>0.0_ </c:formatCode>
                <c:ptCount val="46"/>
                <c:pt idx="0">
                  <c:v>14.490238611713666</c:v>
                </c:pt>
                <c:pt idx="1">
                  <c:v>14.837648993012742</c:v>
                </c:pt>
                <c:pt idx="2">
                  <c:v>15.650806134486828</c:v>
                </c:pt>
                <c:pt idx="3">
                  <c:v>16.721976401179941</c:v>
                </c:pt>
                <c:pt idx="4">
                  <c:v>17.618514371033971</c:v>
                </c:pt>
                <c:pt idx="5">
                  <c:v>18.514412416851442</c:v>
                </c:pt>
                <c:pt idx="6">
                  <c:v>19.544945915703096</c:v>
                </c:pt>
                <c:pt idx="7">
                  <c:v>20.283370618941088</c:v>
                </c:pt>
                <c:pt idx="8">
                  <c:v>20.872158032053672</c:v>
                </c:pt>
                <c:pt idx="9">
                  <c:v>21.531611754229743</c:v>
                </c:pt>
                <c:pt idx="10">
                  <c:v>21.827846364883403</c:v>
                </c:pt>
                <c:pt idx="11">
                  <c:v>21.534451865124613</c:v>
                </c:pt>
                <c:pt idx="12">
                  <c:v>21.310480812983467</c:v>
                </c:pt>
                <c:pt idx="13">
                  <c:v>21.791595684270302</c:v>
                </c:pt>
                <c:pt idx="14">
                  <c:v>22.17291918784456</c:v>
                </c:pt>
                <c:pt idx="15">
                  <c:v>22.236738960020904</c:v>
                </c:pt>
                <c:pt idx="16">
                  <c:v>22.525516259197722</c:v>
                </c:pt>
                <c:pt idx="17">
                  <c:v>22.806639361931449</c:v>
                </c:pt>
                <c:pt idx="18">
                  <c:v>23.210870659285355</c:v>
                </c:pt>
                <c:pt idx="19">
                  <c:v>23.595094270547317</c:v>
                </c:pt>
                <c:pt idx="20">
                  <c:v>23.40743344170108</c:v>
                </c:pt>
                <c:pt idx="21">
                  <c:v>23.609806098915179</c:v>
                </c:pt>
                <c:pt idx="22">
                  <c:v>24.090106749600739</c:v>
                </c:pt>
                <c:pt idx="23">
                  <c:v>24.506416584402764</c:v>
                </c:pt>
                <c:pt idx="24">
                  <c:v>24.761984299315181</c:v>
                </c:pt>
                <c:pt idx="25">
                  <c:v>25.429582210242586</c:v>
                </c:pt>
                <c:pt idx="26">
                  <c:v>26.723206119564313</c:v>
                </c:pt>
                <c:pt idx="27">
                  <c:v>27.949734334148602</c:v>
                </c:pt>
                <c:pt idx="28">
                  <c:v>28.403936670945658</c:v>
                </c:pt>
                <c:pt idx="29">
                  <c:v>29.495867768595041</c:v>
                </c:pt>
                <c:pt idx="30">
                  <c:v>30.326881374989963</c:v>
                </c:pt>
                <c:pt idx="31">
                  <c:v>31.564245810055862</c:v>
                </c:pt>
                <c:pt idx="32">
                  <c:v>32.76704677682104</c:v>
                </c:pt>
                <c:pt idx="33">
                  <c:v>34.278941734210122</c:v>
                </c:pt>
                <c:pt idx="34">
                  <c:v>34.959661928543987</c:v>
                </c:pt>
                <c:pt idx="35">
                  <c:v>35.766253869969042</c:v>
                </c:pt>
                <c:pt idx="36">
                  <c:v>36.748518204911093</c:v>
                </c:pt>
                <c:pt idx="37">
                  <c:v>37.5058347596079</c:v>
                </c:pt>
                <c:pt idx="38">
                  <c:v>38.316151202749147</c:v>
                </c:pt>
                <c:pt idx="39">
                  <c:v>38.96217418944692</c:v>
                </c:pt>
                <c:pt idx="40">
                  <c:v>40.107082015088828</c:v>
                </c:pt>
                <c:pt idx="41">
                  <c:v>41.057644933486614</c:v>
                </c:pt>
                <c:pt idx="42">
                  <c:v>41.760891253741271</c:v>
                </c:pt>
                <c:pt idx="43">
                  <c:v>43.084465852399795</c:v>
                </c:pt>
                <c:pt idx="44">
                  <c:v>44.601484927095449</c:v>
                </c:pt>
                <c:pt idx="45">
                  <c:v>45.792761344846596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B5-42C5-B02E-343D8188FC06}"/>
            </c:ext>
          </c:extLst>
        </c:ser>
        <c:ser>
          <c:idx val="1"/>
          <c:order val="1"/>
          <c:tx>
            <c:strRef>
              <c:f>'전임교원_설립별(1979-)'!$Z$31</c:f>
              <c:strCache>
                <c:ptCount val="1"/>
                <c:pt idx="0">
                  <c:v>국공립 여교원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7303117400248556E-2"/>
                  <c:y val="1.6439000406165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B5-42C5-B02E-343D8188FC06}"/>
                </c:ext>
              </c:extLst>
            </c:dLbl>
            <c:dLbl>
              <c:idx val="4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59-4D1A-A189-3D84BE7A25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'전임교원_설립별(1979-)'!$L$6:$L$51</c:f>
              <c:numCache>
                <c:formatCode>0.0_ </c:formatCode>
                <c:ptCount val="46"/>
                <c:pt idx="0">
                  <c:v>14.31316042267051</c:v>
                </c:pt>
                <c:pt idx="1">
                  <c:v>15.106007067137808</c:v>
                </c:pt>
                <c:pt idx="2">
                  <c:v>15.564853556485355</c:v>
                </c:pt>
                <c:pt idx="3">
                  <c:v>16.577129700690712</c:v>
                </c:pt>
                <c:pt idx="4">
                  <c:v>9.9389712292938093</c:v>
                </c:pt>
                <c:pt idx="5">
                  <c:v>10.69723018147087</c:v>
                </c:pt>
                <c:pt idx="6">
                  <c:v>11.242603550295858</c:v>
                </c:pt>
                <c:pt idx="7">
                  <c:v>9.0579710144927539</c:v>
                </c:pt>
                <c:pt idx="8">
                  <c:v>9.6277278562259294</c:v>
                </c:pt>
                <c:pt idx="9">
                  <c:v>9.6855345911949691</c:v>
                </c:pt>
                <c:pt idx="10">
                  <c:v>9.7893432465923169</c:v>
                </c:pt>
                <c:pt idx="11">
                  <c:v>9.8203592814371259</c:v>
                </c:pt>
                <c:pt idx="12">
                  <c:v>9.8850574712643677</c:v>
                </c:pt>
                <c:pt idx="13">
                  <c:v>11.504424778761061</c:v>
                </c:pt>
                <c:pt idx="14">
                  <c:v>17.073170731707318</c:v>
                </c:pt>
                <c:pt idx="15">
                  <c:v>20.64516129032258</c:v>
                </c:pt>
                <c:pt idx="16">
                  <c:v>20.348837209302324</c:v>
                </c:pt>
                <c:pt idx="17">
                  <c:v>21.428571428571427</c:v>
                </c:pt>
                <c:pt idx="18">
                  <c:v>20.37037037037037</c:v>
                </c:pt>
                <c:pt idx="19">
                  <c:v>20.030816640986131</c:v>
                </c:pt>
                <c:pt idx="20">
                  <c:v>19.099590723055933</c:v>
                </c:pt>
                <c:pt idx="21">
                  <c:v>18.783783783783782</c:v>
                </c:pt>
                <c:pt idx="22">
                  <c:v>16.961651917404129</c:v>
                </c:pt>
                <c:pt idx="23">
                  <c:v>17.99163179916318</c:v>
                </c:pt>
                <c:pt idx="24">
                  <c:v>18.046132971506108</c:v>
                </c:pt>
                <c:pt idx="25">
                  <c:v>18.878248974008208</c:v>
                </c:pt>
                <c:pt idx="26">
                  <c:v>21.198156682027651</c:v>
                </c:pt>
                <c:pt idx="27">
                  <c:v>18.561872909698995</c:v>
                </c:pt>
                <c:pt idx="28">
                  <c:v>14.951456310679612</c:v>
                </c:pt>
                <c:pt idx="29">
                  <c:v>17.505470459518598</c:v>
                </c:pt>
                <c:pt idx="30">
                  <c:v>17.248908296943235</c:v>
                </c:pt>
                <c:pt idx="31">
                  <c:v>17.704918032786885</c:v>
                </c:pt>
                <c:pt idx="32">
                  <c:v>16.216216216216218</c:v>
                </c:pt>
                <c:pt idx="33">
                  <c:v>16.233766233766232</c:v>
                </c:pt>
                <c:pt idx="34">
                  <c:v>16.139240506329113</c:v>
                </c:pt>
                <c:pt idx="35">
                  <c:v>16.19047619047619</c:v>
                </c:pt>
                <c:pt idx="36">
                  <c:v>16.770186335403729</c:v>
                </c:pt>
                <c:pt idx="37">
                  <c:v>16.614420062695924</c:v>
                </c:pt>
                <c:pt idx="38">
                  <c:v>17.133956386292834</c:v>
                </c:pt>
                <c:pt idx="39">
                  <c:v>16.666666666666664</c:v>
                </c:pt>
                <c:pt idx="40">
                  <c:v>17.751479289940828</c:v>
                </c:pt>
                <c:pt idx="41">
                  <c:v>18.208955223880597</c:v>
                </c:pt>
                <c:pt idx="42">
                  <c:v>19.161676646706589</c:v>
                </c:pt>
                <c:pt idx="43">
                  <c:v>18.429003021148034</c:v>
                </c:pt>
                <c:pt idx="44">
                  <c:v>16.853932584269664</c:v>
                </c:pt>
                <c:pt idx="45">
                  <c:v>17.829457364341085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B5-42C5-B02E-343D8188FC06}"/>
            </c:ext>
          </c:extLst>
        </c:ser>
        <c:ser>
          <c:idx val="3"/>
          <c:order val="2"/>
          <c:tx>
            <c:strRef>
              <c:f>'전임교원_설립별(1979-)'!$AA$31</c:f>
              <c:strCache>
                <c:ptCount val="1"/>
                <c:pt idx="0">
                  <c:v>사립 여교원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9505021753538517E-2"/>
                  <c:y val="-3.69896267202028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B5-42C5-B02E-343D8188FC06}"/>
                </c:ext>
              </c:extLst>
            </c:dLbl>
            <c:dLbl>
              <c:idx val="4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89-43B1-B6CD-D308E29FD8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'전임교원_설립별(1979-)'!$M$6:$M$51</c:f>
              <c:numCache>
                <c:formatCode>0.0_ </c:formatCode>
                <c:ptCount val="46"/>
                <c:pt idx="0">
                  <c:v>14.541888484169235</c:v>
                </c:pt>
                <c:pt idx="1">
                  <c:v>14.756293519014463</c:v>
                </c:pt>
                <c:pt idx="2">
                  <c:v>15.677203803649448</c:v>
                </c:pt>
                <c:pt idx="3">
                  <c:v>16.76777481193885</c:v>
                </c:pt>
                <c:pt idx="4">
                  <c:v>19.710282593208266</c:v>
                </c:pt>
                <c:pt idx="5">
                  <c:v>20.389461626575027</c:v>
                </c:pt>
                <c:pt idx="6">
                  <c:v>21.098073942882444</c:v>
                </c:pt>
                <c:pt idx="7">
                  <c:v>22.332451499118168</c:v>
                </c:pt>
                <c:pt idx="8">
                  <c:v>22.781774580335732</c:v>
                </c:pt>
                <c:pt idx="9">
                  <c:v>23.485477178423235</c:v>
                </c:pt>
                <c:pt idx="10">
                  <c:v>23.761194029850746</c:v>
                </c:pt>
                <c:pt idx="11">
                  <c:v>23.378582202111613</c:v>
                </c:pt>
                <c:pt idx="12">
                  <c:v>23.047352786999824</c:v>
                </c:pt>
                <c:pt idx="13">
                  <c:v>23.092915400607708</c:v>
                </c:pt>
                <c:pt idx="14">
                  <c:v>22.566628041714949</c:v>
                </c:pt>
                <c:pt idx="15">
                  <c:v>22.339685630824871</c:v>
                </c:pt>
                <c:pt idx="16">
                  <c:v>22.667509481668773</c:v>
                </c:pt>
                <c:pt idx="17">
                  <c:v>22.883477469276286</c:v>
                </c:pt>
                <c:pt idx="18">
                  <c:v>23.374135178286323</c:v>
                </c:pt>
                <c:pt idx="19">
                  <c:v>23.820180986669261</c:v>
                </c:pt>
                <c:pt idx="20">
                  <c:v>23.703981968444779</c:v>
                </c:pt>
                <c:pt idx="21">
                  <c:v>23.935442691711497</c:v>
                </c:pt>
                <c:pt idx="22">
                  <c:v>24.52090204118014</c:v>
                </c:pt>
                <c:pt idx="23">
                  <c:v>24.914765276685024</c:v>
                </c:pt>
                <c:pt idx="24">
                  <c:v>25.202456171576042</c:v>
                </c:pt>
                <c:pt idx="25">
                  <c:v>25.85943811148012</c:v>
                </c:pt>
                <c:pt idx="26">
                  <c:v>27.039381153305204</c:v>
                </c:pt>
                <c:pt idx="27">
                  <c:v>28.448352429167777</c:v>
                </c:pt>
                <c:pt idx="28">
                  <c:v>29.024171888988359</c:v>
                </c:pt>
                <c:pt idx="29">
                  <c:v>29.966503478484924</c:v>
                </c:pt>
                <c:pt idx="30">
                  <c:v>30.826315350621197</c:v>
                </c:pt>
                <c:pt idx="31">
                  <c:v>31.910020449897754</c:v>
                </c:pt>
                <c:pt idx="32">
                  <c:v>33.205924510272339</c:v>
                </c:pt>
                <c:pt idx="33">
                  <c:v>34.714173844949094</c:v>
                </c:pt>
                <c:pt idx="34">
                  <c:v>35.427986455626424</c:v>
                </c:pt>
                <c:pt idx="35">
                  <c:v>36.255454184847288</c:v>
                </c:pt>
                <c:pt idx="36">
                  <c:v>37.256294893046018</c:v>
                </c:pt>
                <c:pt idx="37">
                  <c:v>38.037495013960907</c:v>
                </c:pt>
                <c:pt idx="38">
                  <c:v>38.86085075702956</c:v>
                </c:pt>
                <c:pt idx="39">
                  <c:v>39.551386623164767</c:v>
                </c:pt>
                <c:pt idx="40">
                  <c:v>40.737342564017013</c:v>
                </c:pt>
                <c:pt idx="41">
                  <c:v>41.703960145233474</c:v>
                </c:pt>
                <c:pt idx="42">
                  <c:v>42.40636223704464</c:v>
                </c:pt>
                <c:pt idx="43">
                  <c:v>43.806994245241256</c:v>
                </c:pt>
                <c:pt idx="44">
                  <c:v>45.28042521994135</c:v>
                </c:pt>
                <c:pt idx="45">
                  <c:v>46.47158449378999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AB5-42C5-B02E-343D8188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18464"/>
        <c:axId val="212639744"/>
      </c:lineChart>
      <c:catAx>
        <c:axId val="21231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639744"/>
        <c:crosses val="autoZero"/>
        <c:auto val="1"/>
        <c:lblAlgn val="ctr"/>
        <c:lblOffset val="100"/>
        <c:tickLblSkip val="3"/>
        <c:noMultiLvlLbl val="0"/>
      </c:catAx>
      <c:valAx>
        <c:axId val="212639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3184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567780265094558"/>
          <c:y val="0.91419256630999157"/>
          <c:w val="0.47845124187428717"/>
          <c:h val="5.703584152406925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9934299015770149E-2"/>
          <c:y val="0.17494649741450327"/>
          <c:w val="0.86621709271952707"/>
          <c:h val="0.66645349388566966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'비전임교원_설립별(1979-)'!$B$4:$C$4</c:f>
              <c:strCache>
                <c:ptCount val="1"/>
                <c:pt idx="0">
                  <c:v>비전임교원(시간강사포함)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796800461141381E-2"/>
                  <c:y val="-7.8932435164398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'비전임교원_설립별(1979-)'!$B$6:$B$51</c:f>
              <c:numCache>
                <c:formatCode>_(* #,##0_);_(* \(#,##0\);_(* "-"_);_(@_)</c:formatCode>
                <c:ptCount val="46"/>
                <c:pt idx="0">
                  <c:v>626</c:v>
                </c:pt>
                <c:pt idx="1">
                  <c:v>622</c:v>
                </c:pt>
                <c:pt idx="2">
                  <c:v>855</c:v>
                </c:pt>
                <c:pt idx="3">
                  <c:v>968</c:v>
                </c:pt>
                <c:pt idx="4">
                  <c:v>1014</c:v>
                </c:pt>
                <c:pt idx="5">
                  <c:v>1001</c:v>
                </c:pt>
                <c:pt idx="6">
                  <c:v>1044</c:v>
                </c:pt>
                <c:pt idx="7">
                  <c:v>1101</c:v>
                </c:pt>
                <c:pt idx="8">
                  <c:v>4093</c:v>
                </c:pt>
                <c:pt idx="9">
                  <c:v>4166</c:v>
                </c:pt>
                <c:pt idx="10">
                  <c:v>5499</c:v>
                </c:pt>
                <c:pt idx="11">
                  <c:v>6002</c:v>
                </c:pt>
                <c:pt idx="12">
                  <c:v>6600</c:v>
                </c:pt>
                <c:pt idx="13">
                  <c:v>8218</c:v>
                </c:pt>
                <c:pt idx="14">
                  <c:v>8687</c:v>
                </c:pt>
                <c:pt idx="15">
                  <c:v>10388</c:v>
                </c:pt>
                <c:pt idx="16">
                  <c:v>12574</c:v>
                </c:pt>
                <c:pt idx="17">
                  <c:v>14731</c:v>
                </c:pt>
                <c:pt idx="18">
                  <c:v>16845</c:v>
                </c:pt>
                <c:pt idx="19">
                  <c:v>21750</c:v>
                </c:pt>
                <c:pt idx="20">
                  <c:v>24367</c:v>
                </c:pt>
                <c:pt idx="21">
                  <c:v>27235</c:v>
                </c:pt>
                <c:pt idx="22">
                  <c:v>28391</c:v>
                </c:pt>
                <c:pt idx="23">
                  <c:v>31879</c:v>
                </c:pt>
                <c:pt idx="24">
                  <c:v>30280</c:v>
                </c:pt>
                <c:pt idx="25">
                  <c:v>31112</c:v>
                </c:pt>
                <c:pt idx="26">
                  <c:v>32485</c:v>
                </c:pt>
                <c:pt idx="27">
                  <c:v>31097</c:v>
                </c:pt>
                <c:pt idx="28">
                  <c:v>31472</c:v>
                </c:pt>
                <c:pt idx="29">
                  <c:v>31989</c:v>
                </c:pt>
                <c:pt idx="30">
                  <c:v>32304</c:v>
                </c:pt>
                <c:pt idx="31">
                  <c:v>32297</c:v>
                </c:pt>
                <c:pt idx="32">
                  <c:v>32183</c:v>
                </c:pt>
                <c:pt idx="33">
                  <c:v>32553</c:v>
                </c:pt>
                <c:pt idx="34">
                  <c:v>31879</c:v>
                </c:pt>
                <c:pt idx="35">
                  <c:v>31280</c:v>
                </c:pt>
                <c:pt idx="36">
                  <c:v>31194</c:v>
                </c:pt>
                <c:pt idx="37">
                  <c:v>29502</c:v>
                </c:pt>
                <c:pt idx="38">
                  <c:v>28436</c:v>
                </c:pt>
                <c:pt idx="39">
                  <c:v>28518</c:v>
                </c:pt>
                <c:pt idx="40">
                  <c:v>24760</c:v>
                </c:pt>
                <c:pt idx="41">
                  <c:v>25126</c:v>
                </c:pt>
                <c:pt idx="42">
                  <c:v>25510</c:v>
                </c:pt>
                <c:pt idx="43">
                  <c:v>25804</c:v>
                </c:pt>
                <c:pt idx="44">
                  <c:v>25489</c:v>
                </c:pt>
                <c:pt idx="45">
                  <c:v>25559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0D-4A91-8E8B-EE91C3EF913F}"/>
            </c:ext>
          </c:extLst>
        </c:ser>
        <c:ser>
          <c:idx val="1"/>
          <c:order val="1"/>
          <c:tx>
            <c:strRef>
              <c:f>'비전임교원_설립별(1979-)'!$D$4:$E$4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3.4616571039576094E-3"/>
                  <c:y val="-2.169058775088103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'비전임교원_설립별(1979-)'!$D$6:$D$51</c:f>
              <c:numCache>
                <c:formatCode>_(* #,##0_);_(* \(#,##0\);_(* "-"_);_(@_)</c:formatCode>
                <c:ptCount val="46"/>
                <c:pt idx="0">
                  <c:v>86</c:v>
                </c:pt>
                <c:pt idx="1">
                  <c:v>106</c:v>
                </c:pt>
                <c:pt idx="2">
                  <c:v>126</c:v>
                </c:pt>
                <c:pt idx="3">
                  <c:v>143</c:v>
                </c:pt>
                <c:pt idx="4">
                  <c:v>148</c:v>
                </c:pt>
                <c:pt idx="5">
                  <c:v>137</c:v>
                </c:pt>
                <c:pt idx="6">
                  <c:v>112</c:v>
                </c:pt>
                <c:pt idx="7">
                  <c:v>111</c:v>
                </c:pt>
                <c:pt idx="8">
                  <c:v>123</c:v>
                </c:pt>
                <c:pt idx="9">
                  <c:v>138</c:v>
                </c:pt>
                <c:pt idx="10">
                  <c:v>151</c:v>
                </c:pt>
                <c:pt idx="11">
                  <c:v>171</c:v>
                </c:pt>
                <c:pt idx="12">
                  <c:v>272</c:v>
                </c:pt>
                <c:pt idx="13">
                  <c:v>248</c:v>
                </c:pt>
                <c:pt idx="14">
                  <c:v>326</c:v>
                </c:pt>
                <c:pt idx="15">
                  <c:v>280</c:v>
                </c:pt>
                <c:pt idx="16">
                  <c:v>298</c:v>
                </c:pt>
                <c:pt idx="17">
                  <c:v>358</c:v>
                </c:pt>
                <c:pt idx="18">
                  <c:v>388</c:v>
                </c:pt>
                <c:pt idx="19">
                  <c:v>450</c:v>
                </c:pt>
                <c:pt idx="20">
                  <c:v>447</c:v>
                </c:pt>
                <c:pt idx="21">
                  <c:v>511</c:v>
                </c:pt>
                <c:pt idx="22">
                  <c:v>414</c:v>
                </c:pt>
                <c:pt idx="23">
                  <c:v>322</c:v>
                </c:pt>
                <c:pt idx="24">
                  <c:v>335</c:v>
                </c:pt>
                <c:pt idx="25">
                  <c:v>595</c:v>
                </c:pt>
                <c:pt idx="26">
                  <c:v>438</c:v>
                </c:pt>
                <c:pt idx="27">
                  <c:v>291</c:v>
                </c:pt>
                <c:pt idx="28">
                  <c:v>213</c:v>
                </c:pt>
                <c:pt idx="29">
                  <c:v>113</c:v>
                </c:pt>
                <c:pt idx="30">
                  <c:v>118</c:v>
                </c:pt>
                <c:pt idx="31">
                  <c:v>105</c:v>
                </c:pt>
                <c:pt idx="32">
                  <c:v>174</c:v>
                </c:pt>
                <c:pt idx="33">
                  <c:v>171</c:v>
                </c:pt>
                <c:pt idx="34">
                  <c:v>164</c:v>
                </c:pt>
                <c:pt idx="35">
                  <c:v>182</c:v>
                </c:pt>
                <c:pt idx="36">
                  <c:v>188</c:v>
                </c:pt>
                <c:pt idx="37">
                  <c:v>160</c:v>
                </c:pt>
                <c:pt idx="38">
                  <c:v>171</c:v>
                </c:pt>
                <c:pt idx="39">
                  <c:v>188</c:v>
                </c:pt>
                <c:pt idx="40">
                  <c:v>163</c:v>
                </c:pt>
                <c:pt idx="41">
                  <c:v>197</c:v>
                </c:pt>
                <c:pt idx="42">
                  <c:v>209</c:v>
                </c:pt>
                <c:pt idx="43">
                  <c:v>212</c:v>
                </c:pt>
                <c:pt idx="44">
                  <c:v>94</c:v>
                </c:pt>
                <c:pt idx="45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0D-4A91-8E8B-EE91C3EF913F}"/>
            </c:ext>
          </c:extLst>
        </c:ser>
        <c:ser>
          <c:idx val="2"/>
          <c:order val="2"/>
          <c:tx>
            <c:strRef>
              <c:f>'비전임교원_설립별(1979-)'!$F$4:$G$4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1265667129759514E-2"/>
                  <c:y val="-2.9564131523468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'비전임교원_설립별(1979-)'!$F$6:$F$51</c:f>
              <c:numCache>
                <c:formatCode>_(* #,##0_);_(* \(#,##0\);_(* "-"_);_(@_)</c:formatCode>
                <c:ptCount val="46"/>
                <c:pt idx="0">
                  <c:v>26</c:v>
                </c:pt>
                <c:pt idx="1">
                  <c:v>21</c:v>
                </c:pt>
                <c:pt idx="2">
                  <c:v>20</c:v>
                </c:pt>
                <c:pt idx="3">
                  <c:v>12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22</c:v>
                </c:pt>
                <c:pt idx="18">
                  <c:v>71</c:v>
                </c:pt>
                <c:pt idx="19">
                  <c:v>590</c:v>
                </c:pt>
                <c:pt idx="20">
                  <c:v>883</c:v>
                </c:pt>
                <c:pt idx="21">
                  <c:v>921</c:v>
                </c:pt>
                <c:pt idx="22">
                  <c:v>1047</c:v>
                </c:pt>
                <c:pt idx="23">
                  <c:v>1031</c:v>
                </c:pt>
                <c:pt idx="24">
                  <c:v>1068</c:v>
                </c:pt>
                <c:pt idx="25">
                  <c:v>1006</c:v>
                </c:pt>
                <c:pt idx="26">
                  <c:v>963</c:v>
                </c:pt>
                <c:pt idx="27">
                  <c:v>968</c:v>
                </c:pt>
                <c:pt idx="28">
                  <c:v>938</c:v>
                </c:pt>
                <c:pt idx="29">
                  <c:v>981</c:v>
                </c:pt>
                <c:pt idx="30">
                  <c:v>979</c:v>
                </c:pt>
                <c:pt idx="31">
                  <c:v>627</c:v>
                </c:pt>
                <c:pt idx="32">
                  <c:v>658</c:v>
                </c:pt>
                <c:pt idx="33">
                  <c:v>698</c:v>
                </c:pt>
                <c:pt idx="34">
                  <c:v>693</c:v>
                </c:pt>
                <c:pt idx="35">
                  <c:v>700</c:v>
                </c:pt>
                <c:pt idx="36">
                  <c:v>693</c:v>
                </c:pt>
                <c:pt idx="37">
                  <c:v>684</c:v>
                </c:pt>
                <c:pt idx="38">
                  <c:v>620</c:v>
                </c:pt>
                <c:pt idx="39">
                  <c:v>639</c:v>
                </c:pt>
                <c:pt idx="40">
                  <c:v>608</c:v>
                </c:pt>
                <c:pt idx="41">
                  <c:v>649</c:v>
                </c:pt>
                <c:pt idx="42">
                  <c:v>686</c:v>
                </c:pt>
                <c:pt idx="43">
                  <c:v>684</c:v>
                </c:pt>
                <c:pt idx="44">
                  <c:v>686</c:v>
                </c:pt>
                <c:pt idx="45">
                  <c:v>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0D-4A91-8E8B-EE91C3EF913F}"/>
            </c:ext>
          </c:extLst>
        </c:ser>
        <c:ser>
          <c:idx val="3"/>
          <c:order val="3"/>
          <c:tx>
            <c:strRef>
              <c:f>'비전임교원_설립별(1979-)'!$H$4:$I$4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5.9395651876157094E-3"/>
                  <c:y val="-3.615097958480181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'비전임교원_설립별(1979-)'!$H$6:$H$51</c:f>
              <c:numCache>
                <c:formatCode>_(* #,##0_);_(* \(#,##0\);_(* "-"_);_(@_)</c:formatCode>
                <c:ptCount val="46"/>
                <c:pt idx="0">
                  <c:v>514</c:v>
                </c:pt>
                <c:pt idx="1">
                  <c:v>495</c:v>
                </c:pt>
                <c:pt idx="2">
                  <c:v>709</c:v>
                </c:pt>
                <c:pt idx="3">
                  <c:v>813</c:v>
                </c:pt>
                <c:pt idx="4">
                  <c:v>864</c:v>
                </c:pt>
                <c:pt idx="5">
                  <c:v>862</c:v>
                </c:pt>
                <c:pt idx="6">
                  <c:v>930</c:v>
                </c:pt>
                <c:pt idx="7">
                  <c:v>990</c:v>
                </c:pt>
                <c:pt idx="8">
                  <c:v>3970</c:v>
                </c:pt>
                <c:pt idx="9">
                  <c:v>4028</c:v>
                </c:pt>
                <c:pt idx="10">
                  <c:v>5348</c:v>
                </c:pt>
                <c:pt idx="11">
                  <c:v>5831</c:v>
                </c:pt>
                <c:pt idx="12">
                  <c:v>6328</c:v>
                </c:pt>
                <c:pt idx="13">
                  <c:v>7970</c:v>
                </c:pt>
                <c:pt idx="14">
                  <c:v>8361</c:v>
                </c:pt>
                <c:pt idx="15">
                  <c:v>10108</c:v>
                </c:pt>
                <c:pt idx="16">
                  <c:v>12276</c:v>
                </c:pt>
                <c:pt idx="17">
                  <c:v>14351</c:v>
                </c:pt>
                <c:pt idx="18">
                  <c:v>16386</c:v>
                </c:pt>
                <c:pt idx="19">
                  <c:v>20710</c:v>
                </c:pt>
                <c:pt idx="20">
                  <c:v>23037</c:v>
                </c:pt>
                <c:pt idx="21">
                  <c:v>25803</c:v>
                </c:pt>
                <c:pt idx="22">
                  <c:v>26930</c:v>
                </c:pt>
                <c:pt idx="23">
                  <c:v>30526</c:v>
                </c:pt>
                <c:pt idx="24">
                  <c:v>28877</c:v>
                </c:pt>
                <c:pt idx="25">
                  <c:v>29511</c:v>
                </c:pt>
                <c:pt idx="26">
                  <c:v>31084</c:v>
                </c:pt>
                <c:pt idx="27">
                  <c:v>29838</c:v>
                </c:pt>
                <c:pt idx="28">
                  <c:v>30321</c:v>
                </c:pt>
                <c:pt idx="29">
                  <c:v>30895</c:v>
                </c:pt>
                <c:pt idx="30">
                  <c:v>31207</c:v>
                </c:pt>
                <c:pt idx="31">
                  <c:v>31565</c:v>
                </c:pt>
                <c:pt idx="32">
                  <c:v>31351</c:v>
                </c:pt>
                <c:pt idx="33">
                  <c:v>31684</c:v>
                </c:pt>
                <c:pt idx="34">
                  <c:v>31022</c:v>
                </c:pt>
                <c:pt idx="35">
                  <c:v>30398</c:v>
                </c:pt>
                <c:pt idx="36">
                  <c:v>30313</c:v>
                </c:pt>
                <c:pt idx="37">
                  <c:v>28658</c:v>
                </c:pt>
                <c:pt idx="38">
                  <c:v>27645</c:v>
                </c:pt>
                <c:pt idx="39">
                  <c:v>27691</c:v>
                </c:pt>
                <c:pt idx="40">
                  <c:v>23989</c:v>
                </c:pt>
                <c:pt idx="41">
                  <c:v>24280</c:v>
                </c:pt>
                <c:pt idx="42">
                  <c:v>24615</c:v>
                </c:pt>
                <c:pt idx="43">
                  <c:v>24908</c:v>
                </c:pt>
                <c:pt idx="44">
                  <c:v>24709</c:v>
                </c:pt>
                <c:pt idx="45">
                  <c:v>24797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C0D-4A91-8E8B-EE91C3EF9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04640"/>
        <c:axId val="212821120"/>
      </c:lineChart>
      <c:catAx>
        <c:axId val="21270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821120"/>
        <c:crosses val="autoZero"/>
        <c:auto val="1"/>
        <c:lblAlgn val="ctr"/>
        <c:lblOffset val="100"/>
        <c:tickLblSkip val="3"/>
        <c:noMultiLvlLbl val="0"/>
      </c:catAx>
      <c:valAx>
        <c:axId val="212821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704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30961592536032"/>
          <c:y val="0.9256137768515974"/>
          <c:w val="0.61684564764663885"/>
          <c:h val="4.732842897302153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78"/>
          <c:w val="0.88417583188828464"/>
          <c:h val="0.71038561429288449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'비전임교원_설립별(1979-)'!$W$30</c:f>
              <c:strCache>
                <c:ptCount val="1"/>
                <c:pt idx="0">
                  <c:v>비전임여교원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4993362373363741E-2"/>
                  <c:y val="2.895935815903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'비전임교원_설립별(1979-)'!$K$6:$K$50</c:f>
              <c:numCache>
                <c:formatCode>0.0_ </c:formatCode>
                <c:ptCount val="45"/>
                <c:pt idx="0">
                  <c:v>36.102236421725244</c:v>
                </c:pt>
                <c:pt idx="1">
                  <c:v>31.189710610932476</c:v>
                </c:pt>
                <c:pt idx="2">
                  <c:v>33.333333333333329</c:v>
                </c:pt>
                <c:pt idx="3">
                  <c:v>36.260330578512395</c:v>
                </c:pt>
                <c:pt idx="4">
                  <c:v>40.039447731755423</c:v>
                </c:pt>
                <c:pt idx="5">
                  <c:v>41.858141858141856</c:v>
                </c:pt>
                <c:pt idx="6">
                  <c:v>44.540229885057471</c:v>
                </c:pt>
                <c:pt idx="7">
                  <c:v>46.049046321525886</c:v>
                </c:pt>
                <c:pt idx="8">
                  <c:v>29.880283410701196</c:v>
                </c:pt>
                <c:pt idx="9">
                  <c:v>31.493038886221797</c:v>
                </c:pt>
                <c:pt idx="10">
                  <c:v>30.441898527004913</c:v>
                </c:pt>
                <c:pt idx="11">
                  <c:v>31.272909030323227</c:v>
                </c:pt>
                <c:pt idx="12">
                  <c:v>30.363636363636363</c:v>
                </c:pt>
                <c:pt idx="13">
                  <c:v>30.007301046483331</c:v>
                </c:pt>
                <c:pt idx="14">
                  <c:v>31.886727293657191</c:v>
                </c:pt>
                <c:pt idx="15">
                  <c:v>33.269156719291495</c:v>
                </c:pt>
                <c:pt idx="16">
                  <c:v>34.006680451725785</c:v>
                </c:pt>
                <c:pt idx="17">
                  <c:v>34.614079152807001</c:v>
                </c:pt>
                <c:pt idx="18">
                  <c:v>35.037102997922233</c:v>
                </c:pt>
                <c:pt idx="19">
                  <c:v>34.160919540229884</c:v>
                </c:pt>
                <c:pt idx="20">
                  <c:v>34.136331924323883</c:v>
                </c:pt>
                <c:pt idx="21">
                  <c:v>35.593904901780796</c:v>
                </c:pt>
                <c:pt idx="22">
                  <c:v>36.46225916663731</c:v>
                </c:pt>
                <c:pt idx="23">
                  <c:v>36.578939113523006</c:v>
                </c:pt>
                <c:pt idx="24">
                  <c:v>38.054821664464995</c:v>
                </c:pt>
                <c:pt idx="25">
                  <c:v>40.215993828747749</c:v>
                </c:pt>
                <c:pt idx="26">
                  <c:v>42.690472525781132</c:v>
                </c:pt>
                <c:pt idx="27">
                  <c:v>42.856224073061711</c:v>
                </c:pt>
                <c:pt idx="28">
                  <c:v>43.82943568886629</c:v>
                </c:pt>
                <c:pt idx="29">
                  <c:v>45.024852292975709</c:v>
                </c:pt>
                <c:pt idx="30">
                  <c:v>45.554730064388309</c:v>
                </c:pt>
                <c:pt idx="31">
                  <c:v>46.357246803108652</c:v>
                </c:pt>
                <c:pt idx="32">
                  <c:v>46.686138644626048</c:v>
                </c:pt>
                <c:pt idx="33">
                  <c:v>47.126224925506101</c:v>
                </c:pt>
                <c:pt idx="34">
                  <c:v>47.52031117663666</c:v>
                </c:pt>
                <c:pt idx="35">
                  <c:v>48.11061381074169</c:v>
                </c:pt>
                <c:pt idx="36">
                  <c:v>48.349041482336347</c:v>
                </c:pt>
                <c:pt idx="37">
                  <c:v>48.650938919395301</c:v>
                </c:pt>
                <c:pt idx="38">
                  <c:v>48.983682655788435</c:v>
                </c:pt>
                <c:pt idx="39">
                  <c:v>49.375832807349745</c:v>
                </c:pt>
                <c:pt idx="40">
                  <c:v>48.113893376413571</c:v>
                </c:pt>
                <c:pt idx="41">
                  <c:v>48.479662500994984</c:v>
                </c:pt>
                <c:pt idx="42">
                  <c:v>49.921599372794986</c:v>
                </c:pt>
                <c:pt idx="43">
                  <c:v>50.457293442877074</c:v>
                </c:pt>
                <c:pt idx="44">
                  <c:v>50.876848836753105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B-4B26-874E-1812C392D6E6}"/>
            </c:ext>
          </c:extLst>
        </c:ser>
        <c:ser>
          <c:idx val="1"/>
          <c:order val="1"/>
          <c:tx>
            <c:strRef>
              <c:f>'비전임교원_설립별(1979-)'!$W$31</c:f>
              <c:strCache>
                <c:ptCount val="1"/>
                <c:pt idx="0">
                  <c:v>국공립 여교원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'비전임교원_설립별(1979-)'!$L$6:$L$51</c:f>
              <c:numCache>
                <c:formatCode>0.0_ </c:formatCode>
                <c:ptCount val="46"/>
                <c:pt idx="0">
                  <c:v>25</c:v>
                </c:pt>
                <c:pt idx="1">
                  <c:v>18.897637795275589</c:v>
                </c:pt>
                <c:pt idx="2">
                  <c:v>16.43835616438356</c:v>
                </c:pt>
                <c:pt idx="3">
                  <c:v>15.483870967741936</c:v>
                </c:pt>
                <c:pt idx="4">
                  <c:v>7.333333333333333</c:v>
                </c:pt>
                <c:pt idx="5">
                  <c:v>9.3525179856115113</c:v>
                </c:pt>
                <c:pt idx="6">
                  <c:v>12.280701754385964</c:v>
                </c:pt>
                <c:pt idx="7">
                  <c:v>10.810810810810811</c:v>
                </c:pt>
                <c:pt idx="8">
                  <c:v>17.886178861788618</c:v>
                </c:pt>
                <c:pt idx="9">
                  <c:v>32.608695652173914</c:v>
                </c:pt>
                <c:pt idx="10">
                  <c:v>17.880794701986755</c:v>
                </c:pt>
                <c:pt idx="11">
                  <c:v>26.315789473684209</c:v>
                </c:pt>
                <c:pt idx="12">
                  <c:v>19.852941176470587</c:v>
                </c:pt>
                <c:pt idx="13">
                  <c:v>33.064516129032256</c:v>
                </c:pt>
                <c:pt idx="14">
                  <c:v>25.766871165644172</c:v>
                </c:pt>
                <c:pt idx="15">
                  <c:v>29.642857142857142</c:v>
                </c:pt>
                <c:pt idx="16">
                  <c:v>32.885906040268459</c:v>
                </c:pt>
                <c:pt idx="17">
                  <c:v>35.263157894736842</c:v>
                </c:pt>
                <c:pt idx="18">
                  <c:v>32.244008714596951</c:v>
                </c:pt>
                <c:pt idx="19">
                  <c:v>26.25</c:v>
                </c:pt>
                <c:pt idx="20">
                  <c:v>24.060150375939848</c:v>
                </c:pt>
                <c:pt idx="21">
                  <c:v>26.396648044692739</c:v>
                </c:pt>
                <c:pt idx="22">
                  <c:v>28.815879534565365</c:v>
                </c:pt>
                <c:pt idx="23">
                  <c:v>31.042128603104214</c:v>
                </c:pt>
                <c:pt idx="24">
                  <c:v>27.013542409123311</c:v>
                </c:pt>
                <c:pt idx="25">
                  <c:v>28.544659587757653</c:v>
                </c:pt>
                <c:pt idx="26">
                  <c:v>28.765167737330476</c:v>
                </c:pt>
                <c:pt idx="27">
                  <c:v>31.215250198570292</c:v>
                </c:pt>
                <c:pt idx="28">
                  <c:v>29.713292788879237</c:v>
                </c:pt>
                <c:pt idx="29">
                  <c:v>30.987202925045704</c:v>
                </c:pt>
                <c:pt idx="30">
                  <c:v>30.720145852324521</c:v>
                </c:pt>
                <c:pt idx="31">
                  <c:v>35.79234972677596</c:v>
                </c:pt>
                <c:pt idx="32">
                  <c:v>35.456730769230774</c:v>
                </c:pt>
                <c:pt idx="33">
                  <c:v>36.133486766398157</c:v>
                </c:pt>
                <c:pt idx="34">
                  <c:v>35.822637106184359</c:v>
                </c:pt>
                <c:pt idx="35">
                  <c:v>35.827664399092974</c:v>
                </c:pt>
                <c:pt idx="36">
                  <c:v>36.095346197502835</c:v>
                </c:pt>
                <c:pt idx="37">
                  <c:v>39.099526066350712</c:v>
                </c:pt>
                <c:pt idx="38">
                  <c:v>38.811630847029079</c:v>
                </c:pt>
                <c:pt idx="39">
                  <c:v>39.419588875453449</c:v>
                </c:pt>
                <c:pt idx="40">
                  <c:v>37.354085603112843</c:v>
                </c:pt>
                <c:pt idx="41">
                  <c:v>38.061465721040186</c:v>
                </c:pt>
                <c:pt idx="42">
                  <c:v>37.541899441340782</c:v>
                </c:pt>
                <c:pt idx="43">
                  <c:v>38.169642857142854</c:v>
                </c:pt>
                <c:pt idx="44">
                  <c:v>39.102564102564102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76B-4B26-874E-1812C392D6E6}"/>
            </c:ext>
          </c:extLst>
        </c:ser>
        <c:ser>
          <c:idx val="3"/>
          <c:order val="2"/>
          <c:tx>
            <c:strRef>
              <c:f>'비전임교원_설립별(1979-)'!$W$32</c:f>
              <c:strCache>
                <c:ptCount val="1"/>
                <c:pt idx="0">
                  <c:v>사립 여교원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'비전임교원_설립별(1979-)'!$A$6:$A$51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'비전임교원_설립별(1979-)'!$M$6:$M$51</c:f>
              <c:numCache>
                <c:formatCode>0.0_ </c:formatCode>
                <c:ptCount val="46"/>
                <c:pt idx="0">
                  <c:v>38.521400778210122</c:v>
                </c:pt>
                <c:pt idx="1">
                  <c:v>34.343434343434339</c:v>
                </c:pt>
                <c:pt idx="2">
                  <c:v>36.812411847672777</c:v>
                </c:pt>
                <c:pt idx="3">
                  <c:v>40.221402214022142</c:v>
                </c:pt>
                <c:pt idx="4">
                  <c:v>45.717592592592595</c:v>
                </c:pt>
                <c:pt idx="5">
                  <c:v>47.099767981438518</c:v>
                </c:pt>
                <c:pt idx="6">
                  <c:v>48.494623655913976</c:v>
                </c:pt>
                <c:pt idx="7">
                  <c:v>50</c:v>
                </c:pt>
                <c:pt idx="8">
                  <c:v>30.251889168765743</c:v>
                </c:pt>
                <c:pt idx="9">
                  <c:v>31.454816285998017</c:v>
                </c:pt>
                <c:pt idx="10">
                  <c:v>30.796559461480928</c:v>
                </c:pt>
                <c:pt idx="11">
                  <c:v>31.418281598353627</c:v>
                </c:pt>
                <c:pt idx="12">
                  <c:v>30.815423514538558</c:v>
                </c:pt>
                <c:pt idx="13">
                  <c:v>29.912170639899621</c:v>
                </c:pt>
                <c:pt idx="14">
                  <c:v>32.125343858390146</c:v>
                </c:pt>
                <c:pt idx="15">
                  <c:v>33.369608231104074</c:v>
                </c:pt>
                <c:pt idx="16">
                  <c:v>34.033887259693714</c:v>
                </c:pt>
                <c:pt idx="17">
                  <c:v>34.59689220263396</c:v>
                </c:pt>
                <c:pt idx="18">
                  <c:v>35.115342365433904</c:v>
                </c:pt>
                <c:pt idx="19">
                  <c:v>34.558184451955576</c:v>
                </c:pt>
                <c:pt idx="20">
                  <c:v>34.718062247688501</c:v>
                </c:pt>
                <c:pt idx="21">
                  <c:v>36.104328953997602</c:v>
                </c:pt>
                <c:pt idx="22">
                  <c:v>36.877088748607498</c:v>
                </c:pt>
                <c:pt idx="23">
                  <c:v>36.824346458756466</c:v>
                </c:pt>
                <c:pt idx="24">
                  <c:v>38.591266405790073</c:v>
                </c:pt>
                <c:pt idx="25">
                  <c:v>40.849174883941579</c:v>
                </c:pt>
                <c:pt idx="26">
                  <c:v>43.318105777892164</c:v>
                </c:pt>
                <c:pt idx="27">
                  <c:v>43.347409343789799</c:v>
                </c:pt>
                <c:pt idx="28">
                  <c:v>44.365291382210344</c:v>
                </c:pt>
                <c:pt idx="29">
                  <c:v>45.521929114743486</c:v>
                </c:pt>
                <c:pt idx="30">
                  <c:v>46.076200852372864</c:v>
                </c:pt>
                <c:pt idx="31">
                  <c:v>46.602249326786001</c:v>
                </c:pt>
                <c:pt idx="32">
                  <c:v>46.98414723613282</c:v>
                </c:pt>
                <c:pt idx="33">
                  <c:v>47.427723772250978</c:v>
                </c:pt>
                <c:pt idx="34">
                  <c:v>47.843465927406356</c:v>
                </c:pt>
                <c:pt idx="35">
                  <c:v>48.467004408184749</c:v>
                </c:pt>
                <c:pt idx="36">
                  <c:v>48.705175997096958</c:v>
                </c:pt>
                <c:pt idx="37">
                  <c:v>48.932235326959308</c:v>
                </c:pt>
                <c:pt idx="38">
                  <c:v>49.274733224814618</c:v>
                </c:pt>
                <c:pt idx="39">
                  <c:v>49.673179011231085</c:v>
                </c:pt>
                <c:pt idx="40">
                  <c:v>48.459710700737837</c:v>
                </c:pt>
                <c:pt idx="41">
                  <c:v>48.842668863261949</c:v>
                </c:pt>
                <c:pt idx="42">
                  <c:v>50.37172455819622</c:v>
                </c:pt>
                <c:pt idx="43">
                  <c:v>50.899309458808418</c:v>
                </c:pt>
                <c:pt idx="44">
                  <c:v>51.24853292322635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76B-4B26-874E-1812C392D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21344"/>
        <c:axId val="212935424"/>
      </c:lineChart>
      <c:catAx>
        <c:axId val="212921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935424"/>
        <c:crosses val="autoZero"/>
        <c:auto val="1"/>
        <c:lblAlgn val="ctr"/>
        <c:lblOffset val="100"/>
        <c:tickLblSkip val="3"/>
        <c:noMultiLvlLbl val="0"/>
      </c:catAx>
      <c:valAx>
        <c:axId val="212935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92134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616525709084"/>
          <c:y val="0.93254456606227587"/>
          <c:w val="0.47845124187428734"/>
          <c:h val="6.1588733731247861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8359977730056743E-2"/>
          <c:y val="0.15342333242827463"/>
          <c:w val="0.86618547681539948"/>
          <c:h val="0.69749826061504649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1인당 학생수(1979-)'!$B$3:$D$3</c:f>
              <c:strCache>
                <c:ptCount val="1"/>
                <c:pt idx="0">
                  <c:v>전임교원 1인당 학생수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0AB-481B-AF3F-168E15195D9B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0AB-481B-AF3F-168E15195D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1인당 학생수(1979-)'!$D$5:$D$50</c:f>
              <c:numCache>
                <c:formatCode>#,##0.0_ </c:formatCode>
                <c:ptCount val="46"/>
                <c:pt idx="0">
                  <c:v>16.313449023861171</c:v>
                </c:pt>
                <c:pt idx="1">
                  <c:v>31.072544184134813</c:v>
                </c:pt>
                <c:pt idx="2">
                  <c:v>37.101848210774676</c:v>
                </c:pt>
                <c:pt idx="3">
                  <c:v>38.975663716814161</c:v>
                </c:pt>
                <c:pt idx="4">
                  <c:v>40.352743561030238</c:v>
                </c:pt>
                <c:pt idx="5">
                  <c:v>42.550258684405023</c:v>
                </c:pt>
                <c:pt idx="6">
                  <c:v>45.15367400223797</c:v>
                </c:pt>
                <c:pt idx="7">
                  <c:v>46.728560775540643</c:v>
                </c:pt>
                <c:pt idx="8">
                  <c:v>48.434215430488258</c:v>
                </c:pt>
                <c:pt idx="9">
                  <c:v>47.523419412288511</c:v>
                </c:pt>
                <c:pt idx="10">
                  <c:v>49.904149519890261</c:v>
                </c:pt>
                <c:pt idx="11">
                  <c:v>52.748819025899984</c:v>
                </c:pt>
                <c:pt idx="12">
                  <c:v>54.459123312604277</c:v>
                </c:pt>
                <c:pt idx="13">
                  <c:v>57.49517319704713</c:v>
                </c:pt>
                <c:pt idx="14">
                  <c:v>61.345569450047059</c:v>
                </c:pt>
                <c:pt idx="15">
                  <c:v>66.214528351188918</c:v>
                </c:pt>
                <c:pt idx="16">
                  <c:v>67.626394493235225</c:v>
                </c:pt>
                <c:pt idx="17">
                  <c:v>69.271071351584396</c:v>
                </c:pt>
                <c:pt idx="18">
                  <c:v>72.948263714141916</c:v>
                </c:pt>
                <c:pt idx="19">
                  <c:v>73.373695771554097</c:v>
                </c:pt>
                <c:pt idx="20">
                  <c:v>75.524734206133033</c:v>
                </c:pt>
                <c:pt idx="21">
                  <c:v>78.010848210472361</c:v>
                </c:pt>
                <c:pt idx="22">
                  <c:v>80.074724720517779</c:v>
                </c:pt>
                <c:pt idx="23">
                  <c:v>79.230750246791715</c:v>
                </c:pt>
                <c:pt idx="24">
                  <c:v>77.331134123935186</c:v>
                </c:pt>
                <c:pt idx="25">
                  <c:v>75.605542452830193</c:v>
                </c:pt>
                <c:pt idx="26">
                  <c:v>70.931154901471686</c:v>
                </c:pt>
                <c:pt idx="27">
                  <c:v>68.988276967192377</c:v>
                </c:pt>
                <c:pt idx="28">
                  <c:v>68.080359435173293</c:v>
                </c:pt>
                <c:pt idx="29">
                  <c:v>63.789586776859501</c:v>
                </c:pt>
                <c:pt idx="30">
                  <c:v>61.113886434824515</c:v>
                </c:pt>
                <c:pt idx="31">
                  <c:v>61.220031923383878</c:v>
                </c:pt>
                <c:pt idx="32">
                  <c:v>60.254285935924287</c:v>
                </c:pt>
                <c:pt idx="33">
                  <c:v>58.8689402049243</c:v>
                </c:pt>
                <c:pt idx="34">
                  <c:v>58.219054936611599</c:v>
                </c:pt>
                <c:pt idx="35">
                  <c:v>57.337538699690406</c:v>
                </c:pt>
                <c:pt idx="36">
                  <c:v>55.458856131167728</c:v>
                </c:pt>
                <c:pt idx="37">
                  <c:v>54.241014470203829</c:v>
                </c:pt>
                <c:pt idx="38">
                  <c:v>52.930412371134018</c:v>
                </c:pt>
                <c:pt idx="39">
                  <c:v>52.386522568340752</c:v>
                </c:pt>
                <c:pt idx="40">
                  <c:v>52.22373651334469</c:v>
                </c:pt>
                <c:pt idx="41">
                  <c:v>51.056988011167682</c:v>
                </c:pt>
                <c:pt idx="42">
                  <c:v>47.891669437978052</c:v>
                </c:pt>
                <c:pt idx="43">
                  <c:v>46.387923619473597</c:v>
                </c:pt>
                <c:pt idx="44">
                  <c:v>45.546918329009749</c:v>
                </c:pt>
                <c:pt idx="45">
                  <c:v>45.199522322248761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B-481B-AF3F-168E15195D9B}"/>
            </c:ext>
          </c:extLst>
        </c:ser>
        <c:ser>
          <c:idx val="1"/>
          <c:order val="1"/>
          <c:tx>
            <c:strRef>
              <c:f>'전임교원 1인당 학생수(1979-)'!$K$3:$M$3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0AB-481B-AF3F-168E15195D9B}"/>
                </c:ext>
              </c:extLst>
            </c:dLbl>
            <c:dLbl>
              <c:idx val="3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AE-4061-8348-45B63A3EA8FA}"/>
                </c:ext>
              </c:extLst>
            </c:dLbl>
            <c:dLbl>
              <c:idx val="4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0AB-481B-AF3F-168E15195D9B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AB-481B-AF3F-168E15195D9B}"/>
                </c:ext>
              </c:extLst>
            </c:dLbl>
            <c:dLbl>
              <c:idx val="4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67B-4260-ACBA-061372A8F1E5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AE-4061-8348-45B63A3EA8FA}"/>
                </c:ext>
              </c:extLst>
            </c:dLbl>
            <c:dLbl>
              <c:idx val="4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09-49DF-A169-787330677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1인당 학생수(1979-)'!$Q$5:$Q$50</c:f>
              <c:numCache>
                <c:formatCode>0.0_ </c:formatCode>
                <c:ptCount val="46"/>
                <c:pt idx="0">
                  <c:v>10.895292987512008</c:v>
                </c:pt>
                <c:pt idx="1">
                  <c:v>19.807420494699645</c:v>
                </c:pt>
                <c:pt idx="2">
                  <c:v>23.123849372384939</c:v>
                </c:pt>
                <c:pt idx="3">
                  <c:v>23.549501151189563</c:v>
                </c:pt>
                <c:pt idx="4">
                  <c:v>24.131647776809068</c:v>
                </c:pt>
                <c:pt idx="5">
                  <c:v>23.846227316141356</c:v>
                </c:pt>
                <c:pt idx="6">
                  <c:v>27.166863905325442</c:v>
                </c:pt>
                <c:pt idx="7">
                  <c:v>28.044685990338163</c:v>
                </c:pt>
                <c:pt idx="8">
                  <c:v>29.768934531450579</c:v>
                </c:pt>
                <c:pt idx="9">
                  <c:v>29.823899371069182</c:v>
                </c:pt>
                <c:pt idx="10">
                  <c:v>30.739776951672862</c:v>
                </c:pt>
                <c:pt idx="11">
                  <c:v>32.286227544910183</c:v>
                </c:pt>
                <c:pt idx="12">
                  <c:v>30.662068965517243</c:v>
                </c:pt>
                <c:pt idx="13">
                  <c:v>32.912768647281922</c:v>
                </c:pt>
                <c:pt idx="14">
                  <c:v>40.266416510318948</c:v>
                </c:pt>
                <c:pt idx="15">
                  <c:v>43.819354838709678</c:v>
                </c:pt>
                <c:pt idx="16">
                  <c:v>41.61434108527132</c:v>
                </c:pt>
                <c:pt idx="17">
                  <c:v>45.518367346938774</c:v>
                </c:pt>
                <c:pt idx="18">
                  <c:v>45.975925925925928</c:v>
                </c:pt>
                <c:pt idx="19">
                  <c:v>45.779661016949156</c:v>
                </c:pt>
                <c:pt idx="20">
                  <c:v>47.143246930422919</c:v>
                </c:pt>
                <c:pt idx="21">
                  <c:v>50.447297297297297</c:v>
                </c:pt>
                <c:pt idx="22">
                  <c:v>55.368731563421832</c:v>
                </c:pt>
                <c:pt idx="23">
                  <c:v>54.177126917712691</c:v>
                </c:pt>
                <c:pt idx="24">
                  <c:v>52.967435549525099</c:v>
                </c:pt>
                <c:pt idx="25">
                  <c:v>53.005471956224348</c:v>
                </c:pt>
                <c:pt idx="26">
                  <c:v>55.534562211981566</c:v>
                </c:pt>
                <c:pt idx="27">
                  <c:v>56.108695652173914</c:v>
                </c:pt>
                <c:pt idx="28">
                  <c:v>58.974757281553401</c:v>
                </c:pt>
                <c:pt idx="29">
                  <c:v>58.428884026258203</c:v>
                </c:pt>
                <c:pt idx="30">
                  <c:v>55.126637554585152</c:v>
                </c:pt>
                <c:pt idx="31">
                  <c:v>70.403278688524594</c:v>
                </c:pt>
                <c:pt idx="32">
                  <c:v>56.426426426426424</c:v>
                </c:pt>
                <c:pt idx="33">
                  <c:v>54.519480519480517</c:v>
                </c:pt>
                <c:pt idx="34">
                  <c:v>50.693037974683541</c:v>
                </c:pt>
                <c:pt idx="35">
                  <c:v>48.701587301587303</c:v>
                </c:pt>
                <c:pt idx="36">
                  <c:v>44.496894409937887</c:v>
                </c:pt>
                <c:pt idx="37">
                  <c:v>43.504702194357364</c:v>
                </c:pt>
                <c:pt idx="38">
                  <c:v>42.10280373831776</c:v>
                </c:pt>
                <c:pt idx="39">
                  <c:v>40.219135802469133</c:v>
                </c:pt>
                <c:pt idx="40">
                  <c:v>37.213017751479292</c:v>
                </c:pt>
                <c:pt idx="41">
                  <c:v>36.432835820895519</c:v>
                </c:pt>
                <c:pt idx="42">
                  <c:v>35.107784431137723</c:v>
                </c:pt>
                <c:pt idx="43">
                  <c:v>33.942598187311177</c:v>
                </c:pt>
                <c:pt idx="44">
                  <c:v>39.861423220973784</c:v>
                </c:pt>
                <c:pt idx="45">
                  <c:v>37.810077519379846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0AB-481B-AF3F-168E15195D9B}"/>
            </c:ext>
          </c:extLst>
        </c:ser>
        <c:ser>
          <c:idx val="3"/>
          <c:order val="2"/>
          <c:tx>
            <c:strRef>
              <c:f>'전임교원 1인당 학생수(1979-)'!$Q$3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0AB-481B-AF3F-168E15195D9B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0AB-481B-AF3F-168E15195D9B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09-49DF-A169-787330677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1인당 학생수(1979-)'!$M$5:$M$50</c:f>
              <c:numCache>
                <c:formatCode>#,##0.0_ </c:formatCode>
                <c:ptCount val="46"/>
                <c:pt idx="0">
                  <c:v>17.893807789296723</c:v>
                </c:pt>
                <c:pt idx="1">
                  <c:v>34.48768077129084</c:v>
                </c:pt>
                <c:pt idx="2">
                  <c:v>41.394757131842717</c:v>
                </c:pt>
                <c:pt idx="3">
                  <c:v>43.853190973064791</c:v>
                </c:pt>
                <c:pt idx="4">
                  <c:v>44.771075753977676</c:v>
                </c:pt>
                <c:pt idx="5">
                  <c:v>47.036655211912944</c:v>
                </c:pt>
                <c:pt idx="6">
                  <c:v>48.518485720611025</c:v>
                </c:pt>
                <c:pt idx="7">
                  <c:v>50.139109347442684</c:v>
                </c:pt>
                <c:pt idx="8">
                  <c:v>51.604098539350339</c:v>
                </c:pt>
                <c:pt idx="9">
                  <c:v>50.442738589211615</c:v>
                </c:pt>
                <c:pt idx="10">
                  <c:v>52.981890547263681</c:v>
                </c:pt>
                <c:pt idx="11">
                  <c:v>55.970211161387631</c:v>
                </c:pt>
                <c:pt idx="12">
                  <c:v>58.076708020269088</c:v>
                </c:pt>
                <c:pt idx="13">
                  <c:v>60.604829681752761</c:v>
                </c:pt>
                <c:pt idx="14">
                  <c:v>62.972914252607183</c:v>
                </c:pt>
                <c:pt idx="15">
                  <c:v>67.663096397273605</c:v>
                </c:pt>
                <c:pt idx="16">
                  <c:v>69.323261694058161</c:v>
                </c:pt>
                <c:pt idx="17">
                  <c:v>70.595471096950391</c:v>
                </c:pt>
                <c:pt idx="18">
                  <c:v>74.498563065460345</c:v>
                </c:pt>
                <c:pt idx="19">
                  <c:v>75.116279069767444</c:v>
                </c:pt>
                <c:pt idx="20">
                  <c:v>77.478493613824199</c:v>
                </c:pt>
                <c:pt idx="21">
                  <c:v>79.870703018145349</c:v>
                </c:pt>
                <c:pt idx="22">
                  <c:v>81.56778679026651</c:v>
                </c:pt>
                <c:pt idx="23">
                  <c:v>80.801118978931726</c:v>
                </c:pt>
                <c:pt idx="24">
                  <c:v>78.929073596155561</c:v>
                </c:pt>
                <c:pt idx="25">
                  <c:v>77.088412171259307</c:v>
                </c:pt>
                <c:pt idx="26">
                  <c:v>71.812236286919827</c:v>
                </c:pt>
                <c:pt idx="27">
                  <c:v>69.67235100808243</c:v>
                </c:pt>
                <c:pt idx="28">
                  <c:v>68.500179051029548</c:v>
                </c:pt>
                <c:pt idx="29">
                  <c:v>64</c:v>
                </c:pt>
                <c:pt idx="30">
                  <c:v>61.342533144334197</c:v>
                </c:pt>
                <c:pt idx="31">
                  <c:v>60.990920245398776</c:v>
                </c:pt>
                <c:pt idx="32">
                  <c:v>60.355789138397832</c:v>
                </c:pt>
                <c:pt idx="33">
                  <c:v>58.973844949099451</c:v>
                </c:pt>
                <c:pt idx="34">
                  <c:v>58.406331207181665</c:v>
                </c:pt>
                <c:pt idx="35">
                  <c:v>57.553351844506146</c:v>
                </c:pt>
                <c:pt idx="36">
                  <c:v>55.737469413529084</c:v>
                </c:pt>
                <c:pt idx="37">
                  <c:v>54.514240127642601</c:v>
                </c:pt>
                <c:pt idx="38">
                  <c:v>53.208844027877916</c:v>
                </c:pt>
                <c:pt idx="39">
                  <c:v>52.708075040783037</c:v>
                </c:pt>
                <c:pt idx="40">
                  <c:v>52.646926349153389</c:v>
                </c:pt>
                <c:pt idx="41">
                  <c:v>51.47065777252385</c:v>
                </c:pt>
                <c:pt idx="42">
                  <c:v>48.256798358132379</c:v>
                </c:pt>
                <c:pt idx="43">
                  <c:v>46.752633908809209</c:v>
                </c:pt>
                <c:pt idx="44">
                  <c:v>45.686033724340177</c:v>
                </c:pt>
                <c:pt idx="45">
                  <c:v>45.378904779826875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0AB-481B-AF3F-168E15195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65024"/>
        <c:axId val="203874688"/>
      </c:lineChart>
      <c:catAx>
        <c:axId val="213265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3874688"/>
        <c:crosses val="autoZero"/>
        <c:auto val="1"/>
        <c:lblAlgn val="ctr"/>
        <c:lblOffset val="100"/>
        <c:tickLblSkip val="3"/>
        <c:noMultiLvlLbl val="0"/>
      </c:catAx>
      <c:valAx>
        <c:axId val="203874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326502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150402678601352"/>
          <c:y val="0.90428363730584849"/>
          <c:w val="0.47845124187428711"/>
          <c:h val="5.9516043127150239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287692072134943E-2"/>
          <c:y val="0.12652471567684218"/>
          <c:w val="0.87965349028341433"/>
          <c:h val="0.72701357409980627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대비 비전임교원 비율(1979-)'!$B$3:$D$3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97-4FE2-87F0-17765166C06C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9E-4CCC-82E3-DF2A61EAA02D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대비 비전임교원 비율(1979-)'!$D$5:$D$50</c:f>
              <c:numCache>
                <c:formatCode>#,##0.0_ </c:formatCode>
                <c:ptCount val="46"/>
                <c:pt idx="0">
                  <c:v>13.579175704989154</c:v>
                </c:pt>
                <c:pt idx="1">
                  <c:v>12.782572955199342</c:v>
                </c:pt>
                <c:pt idx="2">
                  <c:v>16.810853322847031</c:v>
                </c:pt>
                <c:pt idx="3">
                  <c:v>17.846607669616517</c:v>
                </c:pt>
                <c:pt idx="4">
                  <c:v>18.924972004479283</c:v>
                </c:pt>
                <c:pt idx="5">
                  <c:v>18.495934959349594</c:v>
                </c:pt>
                <c:pt idx="6">
                  <c:v>19.470346885490489</c:v>
                </c:pt>
                <c:pt idx="7">
                  <c:v>20.52572706935123</c:v>
                </c:pt>
                <c:pt idx="8">
                  <c:v>76.276556093924711</c:v>
                </c:pt>
                <c:pt idx="9">
                  <c:v>74.194122885129119</c:v>
                </c:pt>
                <c:pt idx="10">
                  <c:v>94.290123456790127</c:v>
                </c:pt>
                <c:pt idx="11">
                  <c:v>97.768366183417498</c:v>
                </c:pt>
                <c:pt idx="12">
                  <c:v>100.10617321401487</c:v>
                </c:pt>
                <c:pt idx="13">
                  <c:v>116.66666666666667</c:v>
                </c:pt>
                <c:pt idx="14">
                  <c:v>116.80785262874815</c:v>
                </c:pt>
                <c:pt idx="15">
                  <c:v>135.71988502743665</c:v>
                </c:pt>
                <c:pt idx="16">
                  <c:v>149.22857821030144</c:v>
                </c:pt>
                <c:pt idx="17">
                  <c:v>158.77344255227419</c:v>
                </c:pt>
                <c:pt idx="18">
                  <c:v>169.55208857574235</c:v>
                </c:pt>
                <c:pt idx="19">
                  <c:v>199.06644700713895</c:v>
                </c:pt>
                <c:pt idx="20">
                  <c:v>214.10245145417801</c:v>
                </c:pt>
                <c:pt idx="21">
                  <c:v>232.63859229520799</c:v>
                </c:pt>
                <c:pt idx="22">
                  <c:v>238.63999327561572</c:v>
                </c:pt>
                <c:pt idx="23">
                  <c:v>262.2490950970714</c:v>
                </c:pt>
                <c:pt idx="24">
                  <c:v>252.88124269250039</c:v>
                </c:pt>
                <c:pt idx="25">
                  <c:v>262.0619946091644</c:v>
                </c:pt>
                <c:pt idx="26">
                  <c:v>270.10060696765612</c:v>
                </c:pt>
                <c:pt idx="27">
                  <c:v>262.26701526524414</c:v>
                </c:pt>
                <c:pt idx="28">
                  <c:v>269.33675652545998</c:v>
                </c:pt>
                <c:pt idx="29">
                  <c:v>264.37190082644628</c:v>
                </c:pt>
                <c:pt idx="30">
                  <c:v>259.44904023773188</c:v>
                </c:pt>
                <c:pt idx="31">
                  <c:v>257.75738228252197</c:v>
                </c:pt>
                <c:pt idx="32">
                  <c:v>249.65479792103019</c:v>
                </c:pt>
                <c:pt idx="33">
                  <c:v>248.9142070653005</c:v>
                </c:pt>
                <c:pt idx="34">
                  <c:v>244.94045332308875</c:v>
                </c:pt>
                <c:pt idx="35">
                  <c:v>242.10526315789474</c:v>
                </c:pt>
                <c:pt idx="36">
                  <c:v>240.12008313447774</c:v>
                </c:pt>
                <c:pt idx="37">
                  <c:v>229.51610393651779</c:v>
                </c:pt>
                <c:pt idx="38">
                  <c:v>222.08684786004375</c:v>
                </c:pt>
                <c:pt idx="39">
                  <c:v>226.62110616656071</c:v>
                </c:pt>
                <c:pt idx="40">
                  <c:v>200.85990103025878</c:v>
                </c:pt>
                <c:pt idx="41">
                  <c:v>206.32287731975697</c:v>
                </c:pt>
                <c:pt idx="42">
                  <c:v>212.08846025939474</c:v>
                </c:pt>
                <c:pt idx="43">
                  <c:v>221.95079993118873</c:v>
                </c:pt>
                <c:pt idx="44">
                  <c:v>228.00787190267465</c:v>
                </c:pt>
                <c:pt idx="45">
                  <c:v>234.78780084512215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7-4FE2-87F0-17765166C06C}"/>
            </c:ext>
          </c:extLst>
        </c:ser>
        <c:ser>
          <c:idx val="1"/>
          <c:order val="1"/>
          <c:tx>
            <c:strRef>
              <c:f>'전임교원 대비 비전임교원 비율(1979-)'!$Q$3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B97-4FE2-87F0-17765166C06C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DC-4264-85AA-29504FB32164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97-4FE2-87F0-17765166C06C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대비 비전임교원 비율(1979-)'!$Q$5:$Q$50</c:f>
              <c:numCache>
                <c:formatCode>0.0_ </c:formatCode>
                <c:ptCount val="46"/>
                <c:pt idx="0">
                  <c:v>10.758885686839577</c:v>
                </c:pt>
                <c:pt idx="1">
                  <c:v>11.219081272084805</c:v>
                </c:pt>
                <c:pt idx="2">
                  <c:v>12.217573221757322</c:v>
                </c:pt>
                <c:pt idx="3">
                  <c:v>11.895625479662318</c:v>
                </c:pt>
                <c:pt idx="4">
                  <c:v>13.077593722755013</c:v>
                </c:pt>
                <c:pt idx="5">
                  <c:v>13.276026743075453</c:v>
                </c:pt>
                <c:pt idx="6">
                  <c:v>13.491124260355031</c:v>
                </c:pt>
                <c:pt idx="7">
                  <c:v>13.405797101449277</c:v>
                </c:pt>
                <c:pt idx="8">
                  <c:v>15.789473684210526</c:v>
                </c:pt>
                <c:pt idx="9">
                  <c:v>17.358490566037734</c:v>
                </c:pt>
                <c:pt idx="10">
                  <c:v>18.711276332094176</c:v>
                </c:pt>
                <c:pt idx="11">
                  <c:v>20.479041916167663</c:v>
                </c:pt>
                <c:pt idx="12">
                  <c:v>31.264367816091955</c:v>
                </c:pt>
                <c:pt idx="13">
                  <c:v>31.352718078381798</c:v>
                </c:pt>
                <c:pt idx="14">
                  <c:v>61.163227016885557</c:v>
                </c:pt>
                <c:pt idx="15">
                  <c:v>60.215053763440864</c:v>
                </c:pt>
                <c:pt idx="16">
                  <c:v>57.751937984496124</c:v>
                </c:pt>
                <c:pt idx="17">
                  <c:v>77.551020408163268</c:v>
                </c:pt>
                <c:pt idx="18">
                  <c:v>85</c:v>
                </c:pt>
                <c:pt idx="19">
                  <c:v>160.24653312788905</c:v>
                </c:pt>
                <c:pt idx="20">
                  <c:v>181.44611186903137</c:v>
                </c:pt>
                <c:pt idx="21">
                  <c:v>193.51351351351352</c:v>
                </c:pt>
                <c:pt idx="22">
                  <c:v>215.48672566371684</c:v>
                </c:pt>
                <c:pt idx="23">
                  <c:v>188.70292887029291</c:v>
                </c:pt>
                <c:pt idx="24">
                  <c:v>190.3663500678426</c:v>
                </c:pt>
                <c:pt idx="25">
                  <c:v>219.01504787961693</c:v>
                </c:pt>
                <c:pt idx="26">
                  <c:v>215.20737327188942</c:v>
                </c:pt>
                <c:pt idx="27">
                  <c:v>210.53511705685617</c:v>
                </c:pt>
                <c:pt idx="28">
                  <c:v>223.49514563106797</c:v>
                </c:pt>
                <c:pt idx="29">
                  <c:v>239.38730853391684</c:v>
                </c:pt>
                <c:pt idx="30">
                  <c:v>239.51965065502185</c:v>
                </c:pt>
                <c:pt idx="31">
                  <c:v>240</c:v>
                </c:pt>
                <c:pt idx="32">
                  <c:v>249.84984984984985</c:v>
                </c:pt>
                <c:pt idx="33">
                  <c:v>282.14285714285717</c:v>
                </c:pt>
                <c:pt idx="34">
                  <c:v>271.20253164556959</c:v>
                </c:pt>
                <c:pt idx="35">
                  <c:v>280</c:v>
                </c:pt>
                <c:pt idx="36">
                  <c:v>273.6024844720497</c:v>
                </c:pt>
                <c:pt idx="37">
                  <c:v>264.57680250783699</c:v>
                </c:pt>
                <c:pt idx="38">
                  <c:v>246.41744548286604</c:v>
                </c:pt>
                <c:pt idx="39">
                  <c:v>255.24691358024691</c:v>
                </c:pt>
                <c:pt idx="40">
                  <c:v>228.10650887573965</c:v>
                </c:pt>
                <c:pt idx="41">
                  <c:v>252.53731343283584</c:v>
                </c:pt>
                <c:pt idx="42">
                  <c:v>267.96407185628743</c:v>
                </c:pt>
                <c:pt idx="43">
                  <c:v>270.69486404833839</c:v>
                </c:pt>
                <c:pt idx="44">
                  <c:v>292.13483146067415</c:v>
                </c:pt>
                <c:pt idx="45">
                  <c:v>295.3488372093023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97-4FE2-87F0-17765166C06C}"/>
            </c:ext>
          </c:extLst>
        </c:ser>
        <c:ser>
          <c:idx val="3"/>
          <c:order val="2"/>
          <c:tx>
            <c:strRef>
              <c:f>'전임교원 대비 비전임교원 비율(1979-)'!$K$3:$M$3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C0504D">
                  <a:lumMod val="40000"/>
                  <a:lumOff val="60000"/>
                </a:srgbClr>
              </a:solidFill>
            </a:ln>
          </c:spPr>
          <c:marker>
            <c:symbol val="diamond"/>
            <c:size val="5"/>
            <c:spPr>
              <a:solidFill>
                <a:srgbClr val="C0504D"/>
              </a:solidFill>
              <a:ln w="12700">
                <a:solidFill>
                  <a:srgbClr val="C0504D"/>
                </a:solidFill>
              </a:ln>
            </c:spPr>
          </c:marker>
          <c:dPt>
            <c:idx val="23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FC9E-4CCC-82E3-DF2A61EAA02D}"/>
              </c:ext>
            </c:extLst>
          </c:dPt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B97-4FE2-87F0-17765166C06C}"/>
                </c:ext>
              </c:extLst>
            </c:dLbl>
            <c:dLbl>
              <c:idx val="4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비율(1979-)'!$A$5:$A$50</c:f>
              <c:numCache>
                <c:formatCode>General</c:formatCod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numCache>
            </c:numRef>
          </c:cat>
          <c:val>
            <c:numRef>
              <c:f>'전임교원 대비 비전임교원 비율(1979-)'!$M$5:$M$50</c:f>
              <c:numCache>
                <c:formatCode>#,##0.0_ </c:formatCode>
                <c:ptCount val="46"/>
                <c:pt idx="0">
                  <c:v>14.401793219389184</c:v>
                </c:pt>
                <c:pt idx="1">
                  <c:v>13.256561328334227</c:v>
                </c:pt>
                <c:pt idx="2">
                  <c:v>18.221536879979439</c:v>
                </c:pt>
                <c:pt idx="3">
                  <c:v>19.728221305508374</c:v>
                </c:pt>
                <c:pt idx="4">
                  <c:v>20.517691759677035</c:v>
                </c:pt>
                <c:pt idx="5">
                  <c:v>19.747995418098512</c:v>
                </c:pt>
                <c:pt idx="6">
                  <c:v>20.588886429045829</c:v>
                </c:pt>
                <c:pt idx="7">
                  <c:v>21.825396825396826</c:v>
                </c:pt>
                <c:pt idx="8">
                  <c:v>86.548942664050571</c:v>
                </c:pt>
                <c:pt idx="9">
                  <c:v>83.568464730290458</c:v>
                </c:pt>
                <c:pt idx="10">
                  <c:v>106.42786069651741</c:v>
                </c:pt>
                <c:pt idx="11">
                  <c:v>109.93589743589745</c:v>
                </c:pt>
                <c:pt idx="12">
                  <c:v>110.57137864756245</c:v>
                </c:pt>
                <c:pt idx="13">
                  <c:v>127.45881976651208</c:v>
                </c:pt>
                <c:pt idx="14">
                  <c:v>121.103707995365</c:v>
                </c:pt>
                <c:pt idx="15">
                  <c:v>140.60370009737099</c:v>
                </c:pt>
                <c:pt idx="16">
                  <c:v>155.19595448798989</c:v>
                </c:pt>
                <c:pt idx="17">
                  <c:v>163.30223031406464</c:v>
                </c:pt>
                <c:pt idx="18">
                  <c:v>174.41192123469932</c:v>
                </c:pt>
                <c:pt idx="19">
                  <c:v>201.5179527099348</c:v>
                </c:pt>
                <c:pt idx="20">
                  <c:v>216.35048835462061</c:v>
                </c:pt>
                <c:pt idx="21">
                  <c:v>235.2785629616121</c:v>
                </c:pt>
                <c:pt idx="22">
                  <c:v>240.03921918174527</c:v>
                </c:pt>
                <c:pt idx="23">
                  <c:v>266.85899117055686</c:v>
                </c:pt>
                <c:pt idx="24">
                  <c:v>256.98140072973217</c:v>
                </c:pt>
                <c:pt idx="25">
                  <c:v>264.88645543488019</c:v>
                </c:pt>
                <c:pt idx="26">
                  <c:v>273.24191279887481</c:v>
                </c:pt>
                <c:pt idx="27">
                  <c:v>265.01465494271253</c:v>
                </c:pt>
                <c:pt idx="28">
                  <c:v>271.45031333930172</c:v>
                </c:pt>
                <c:pt idx="29">
                  <c:v>265.35257236107532</c:v>
                </c:pt>
                <c:pt idx="30">
                  <c:v>260.21012257150005</c:v>
                </c:pt>
                <c:pt idx="31">
                  <c:v>258.20040899795498</c:v>
                </c:pt>
                <c:pt idx="32">
                  <c:v>249.64962573658224</c:v>
                </c:pt>
                <c:pt idx="33">
                  <c:v>248.11276429130777</c:v>
                </c:pt>
                <c:pt idx="34">
                  <c:v>244.28695172848256</c:v>
                </c:pt>
                <c:pt idx="35">
                  <c:v>241.15827052756842</c:v>
                </c:pt>
                <c:pt idx="36">
                  <c:v>239.26908201120844</c:v>
                </c:pt>
                <c:pt idx="37">
                  <c:v>228.62385321100916</c:v>
                </c:pt>
                <c:pt idx="38">
                  <c:v>221.46118721461187</c:v>
                </c:pt>
                <c:pt idx="39">
                  <c:v>225.86460032626428</c:v>
                </c:pt>
                <c:pt idx="40">
                  <c:v>200.0917507715406</c:v>
                </c:pt>
                <c:pt idx="41">
                  <c:v>205.01562104196572</c:v>
                </c:pt>
                <c:pt idx="42">
                  <c:v>210.49256028732682</c:v>
                </c:pt>
                <c:pt idx="43">
                  <c:v>220.52235502434706</c:v>
                </c:pt>
                <c:pt idx="44">
                  <c:v>226.43878299120232</c:v>
                </c:pt>
                <c:pt idx="45">
                  <c:v>233.31765148663908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B97-4FE2-87F0-17765166C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88704"/>
        <c:axId val="209191296"/>
      </c:lineChart>
      <c:catAx>
        <c:axId val="204888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191296"/>
        <c:crosses val="autoZero"/>
        <c:auto val="1"/>
        <c:lblAlgn val="ctr"/>
        <c:lblOffset val="100"/>
        <c:tickLblSkip val="3"/>
        <c:noMultiLvlLbl val="0"/>
      </c:catAx>
      <c:valAx>
        <c:axId val="2091912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488870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9101525635703404"/>
          <c:y val="0.90846350444590773"/>
          <c:w val="0.61649831649831943"/>
          <c:h val="5.732257142401842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650741</xdr:colOff>
      <xdr:row>4</xdr:row>
      <xdr:rowOff>178411</xdr:rowOff>
    </xdr:from>
    <xdr:to>
      <xdr:col>19</xdr:col>
      <xdr:colOff>381000</xdr:colOff>
      <xdr:row>27</xdr:row>
      <xdr:rowOff>35718</xdr:rowOff>
    </xdr:to>
    <xdr:graphicFrame macro="">
      <xdr:nvGraphicFramePr>
        <xdr:cNvPr id="2589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660765</xdr:colOff>
      <xdr:row>27</xdr:row>
      <xdr:rowOff>140437</xdr:rowOff>
    </xdr:from>
    <xdr:to>
      <xdr:col>19</xdr:col>
      <xdr:colOff>392906</xdr:colOff>
      <xdr:row>49</xdr:row>
      <xdr:rowOff>83344</xdr:rowOff>
    </xdr:to>
    <xdr:graphicFrame macro="">
      <xdr:nvGraphicFramePr>
        <xdr:cNvPr id="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412518</xdr:colOff>
      <xdr:row>5</xdr:row>
      <xdr:rowOff>4063</xdr:rowOff>
    </xdr:from>
    <xdr:to>
      <xdr:col>28</xdr:col>
      <xdr:colOff>607219</xdr:colOff>
      <xdr:row>27</xdr:row>
      <xdr:rowOff>35719</xdr:rowOff>
    </xdr:to>
    <xdr:graphicFrame macro="">
      <xdr:nvGraphicFramePr>
        <xdr:cNvPr id="1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347951</xdr:colOff>
      <xdr:row>5</xdr:row>
      <xdr:rowOff>27194</xdr:rowOff>
    </xdr:from>
    <xdr:to>
      <xdr:col>22</xdr:col>
      <xdr:colOff>464344</xdr:colOff>
      <xdr:row>29</xdr:row>
      <xdr:rowOff>12206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0.03755</cdr:x>
      <cdr:y>0.07937</cdr:y>
    </cdr:from>
    <cdr:to>
      <cdr:x>0.08039</cdr:x>
      <cdr:y>0.11518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03" y="566630"/>
          <a:ext cx="325960" cy="255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(%)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24035" cy="4549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전문대학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0.09405</cdr:y>
    </cdr:from>
    <cdr:to>
      <cdr:x>0.0602</cdr:x>
      <cdr:y>0.12494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0.10615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4406"/>
          <a:ext cx="6635884" cy="38868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전임교원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0.10321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8026" cy="50810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전문대학 전임교원 구성비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2140" cy="250979"/>
          <a:chOff x="-77502" y="-57326"/>
          <a:chExt cx="2416" cy="3643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1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14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0.09405</cdr:y>
    </cdr:from>
    <cdr:to>
      <cdr:x>0.0602</cdr:x>
      <cdr:y>0.12494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0.10835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4402"/>
          <a:ext cx="6409763" cy="39634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전임 여교원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156564</xdr:colOff>
      <xdr:row>2</xdr:row>
      <xdr:rowOff>108778</xdr:rowOff>
    </xdr:from>
    <xdr:to>
      <xdr:col>19</xdr:col>
      <xdr:colOff>11206</xdr:colOff>
      <xdr:row>23</xdr:row>
      <xdr:rowOff>145676</xdr:rowOff>
    </xdr:to>
    <xdr:grpSp>
      <xdr:nvGrpSpPr>
        <xdr:cNvPr id="7" name="그룹 6"/>
        <xdr:cNvGrpSpPr/>
      </xdr:nvGrpSpPr>
      <xdr:grpSpPr>
        <a:xfrm>
          <a:off x="7698123" y="456160"/>
          <a:ext cx="6006671" cy="3622781"/>
          <a:chOff x="6736339" y="1206394"/>
          <a:chExt cx="7574616" cy="7558847"/>
        </a:xfrm>
      </xdr:grpSpPr>
      <xdr:graphicFrame macro="">
        <xdr:nvGraphicFramePr>
          <xdr:cNvPr id="2" name="차트 3"/>
          <xdr:cNvGraphicFramePr>
            <a:graphicFrameLocks/>
          </xdr:cNvGraphicFramePr>
        </xdr:nvGraphicFramePr>
        <xdr:xfrm>
          <a:off x="6736339" y="1206394"/>
          <a:ext cx="7574616" cy="75588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3" name="직선 연결선 2"/>
          <xdr:cNvCxnSpPr/>
        </xdr:nvCxnSpPr>
        <xdr:spPr>
          <a:xfrm flipV="1">
            <a:off x="8610165" y="2226449"/>
            <a:ext cx="0" cy="5306865"/>
          </a:xfrm>
          <a:prstGeom prst="line">
            <a:avLst/>
          </a:prstGeom>
          <a:ln w="28575">
            <a:solidFill>
              <a:schemeClr val="accent4">
                <a:lumMod val="60000"/>
                <a:lumOff val="40000"/>
              </a:schemeClr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145678</xdr:colOff>
      <xdr:row>24</xdr:row>
      <xdr:rowOff>91328</xdr:rowOff>
    </xdr:from>
    <xdr:to>
      <xdr:col>19</xdr:col>
      <xdr:colOff>22413</xdr:colOff>
      <xdr:row>46</xdr:row>
      <xdr:rowOff>61072</xdr:rowOff>
    </xdr:to>
    <xdr:graphicFrame macro="">
      <xdr:nvGraphicFramePr>
        <xdr:cNvPr id="4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201704</xdr:colOff>
      <xdr:row>28</xdr:row>
      <xdr:rowOff>0</xdr:rowOff>
    </xdr:from>
    <xdr:to>
      <xdr:col>12</xdr:col>
      <xdr:colOff>212912</xdr:colOff>
      <xdr:row>43</xdr:row>
      <xdr:rowOff>46504</xdr:rowOff>
    </xdr:to>
    <xdr:cxnSp macro="">
      <xdr:nvCxnSpPr>
        <xdr:cNvPr id="5" name="직선 연결선 4"/>
        <xdr:cNvCxnSpPr/>
      </xdr:nvCxnSpPr>
      <xdr:spPr>
        <a:xfrm flipV="1">
          <a:off x="9110380" y="4784912"/>
          <a:ext cx="11208" cy="2579033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0.02942</cdr:x>
      <cdr:y>0.09234</cdr:y>
    </cdr:from>
    <cdr:to>
      <cdr:x>0.06259</cdr:x>
      <cdr:y>0.14179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121" y="682938"/>
          <a:ext cx="250432" cy="365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0.10988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006671" cy="39807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전문대학 비전임교원수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(1979~2024]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0.03345</cdr:x>
      <cdr:y>0.09556</cdr:y>
    </cdr:from>
    <cdr:to>
      <cdr:x>0.06762</cdr:x>
      <cdr:y>0.12645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599" y="707685"/>
          <a:ext cx="258040" cy="228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0.09405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359"/>
          <a:ext cx="7551645" cy="49622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비전임 여교원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202187</xdr:colOff>
      <xdr:row>4</xdr:row>
      <xdr:rowOff>101414</xdr:rowOff>
    </xdr:from>
    <xdr:to>
      <xdr:col>20</xdr:col>
      <xdr:colOff>549569</xdr:colOff>
      <xdr:row>28</xdr:row>
      <xdr:rowOff>201706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0.03982</cdr:x>
      <cdr:y>0.10461</cdr:y>
    </cdr:from>
    <cdr:to>
      <cdr:x>0.08338</cdr:x>
      <cdr:y>0.13909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420" y="733666"/>
          <a:ext cx="327534" cy="241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</a:t>
          </a:r>
          <a:r>
            <a:rPr lang="ko-KR" altLang="en-US" sz="800" b="1"/>
            <a:t>명</a:t>
          </a:r>
          <a:r>
            <a:rPr lang="en-US" altLang="ko-KR" sz="800" b="1"/>
            <a:t>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3.14769E-5</cdr:y>
    </cdr:from>
    <cdr:to>
      <cdr:x>1</cdr:x>
      <cdr:y>0.09668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64"/>
          <a:ext cx="7519148" cy="50354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전문대학 전임교원 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5"/>
  <sheetViews>
    <sheetView tabSelected="1" zoomScale="80" zoomScaleNormal="80" workbookViewId="0">
      <pane xSplit="1" ySplit="5" topLeftCell="B6" activePane="bottomRight" state="frozen"/>
      <selection activeCell="U50" sqref="U50"/>
      <selection pane="topRight" activeCell="U50" sqref="U50"/>
      <selection pane="bottomLeft" activeCell="U50" sqref="U50"/>
      <selection pane="bottomRight"/>
    </sheetView>
  </sheetViews>
  <sheetFormatPr defaultRowHeight="16.5" x14ac:dyDescent="0.3"/>
  <cols>
    <col min="2" max="3" width="10.125" customWidth="1"/>
    <col min="4" max="9" width="10.125" style="2" customWidth="1"/>
    <col min="10" max="10" width="9" customWidth="1"/>
  </cols>
  <sheetData>
    <row r="1" spans="1:29" s="268" customFormat="1" ht="13.5" x14ac:dyDescent="0.3">
      <c r="D1" s="269"/>
      <c r="E1" s="269"/>
      <c r="F1" s="269"/>
      <c r="G1" s="269"/>
      <c r="H1" s="269"/>
      <c r="I1" s="269"/>
    </row>
    <row r="2" spans="1:29" s="268" customFormat="1" ht="14.25" thickBot="1" x14ac:dyDescent="0.35"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</row>
    <row r="3" spans="1:29" s="268" customFormat="1" ht="14.25" thickBot="1" x14ac:dyDescent="0.35">
      <c r="B3" s="672" t="s">
        <v>47</v>
      </c>
      <c r="C3" s="673"/>
      <c r="D3" s="673"/>
      <c r="E3" s="673"/>
      <c r="F3" s="673"/>
      <c r="G3" s="673"/>
      <c r="H3" s="673"/>
      <c r="I3" s="674"/>
      <c r="K3" s="271" t="s">
        <v>74</v>
      </c>
      <c r="L3" s="271"/>
      <c r="M3" s="271"/>
      <c r="N3" s="271"/>
      <c r="O3" s="271" t="s">
        <v>75</v>
      </c>
      <c r="P3" s="271"/>
    </row>
    <row r="4" spans="1:29" s="268" customFormat="1" ht="13.5" x14ac:dyDescent="0.3">
      <c r="A4" s="670" t="s">
        <v>0</v>
      </c>
      <c r="B4" s="675" t="s">
        <v>143</v>
      </c>
      <c r="C4" s="676"/>
      <c r="D4" s="677" t="s">
        <v>1</v>
      </c>
      <c r="E4" s="678"/>
      <c r="F4" s="677" t="s">
        <v>2</v>
      </c>
      <c r="G4" s="678"/>
      <c r="H4" s="677" t="s">
        <v>3</v>
      </c>
      <c r="I4" s="679"/>
      <c r="K4" s="271"/>
      <c r="L4" s="271"/>
      <c r="M4" s="271"/>
      <c r="N4" s="271"/>
      <c r="O4" s="271"/>
      <c r="P4" s="271"/>
    </row>
    <row r="5" spans="1:29" s="268" customFormat="1" ht="14.25" thickBot="1" x14ac:dyDescent="0.35">
      <c r="A5" s="671"/>
      <c r="B5" s="272" t="s">
        <v>45</v>
      </c>
      <c r="C5" s="273" t="s">
        <v>46</v>
      </c>
      <c r="D5" s="274" t="s">
        <v>45</v>
      </c>
      <c r="E5" s="274" t="s">
        <v>46</v>
      </c>
      <c r="F5" s="274" t="s">
        <v>45</v>
      </c>
      <c r="G5" s="274" t="s">
        <v>46</v>
      </c>
      <c r="H5" s="274" t="s">
        <v>45</v>
      </c>
      <c r="I5" s="275" t="s">
        <v>46</v>
      </c>
      <c r="K5" s="276" t="s">
        <v>76</v>
      </c>
      <c r="L5" s="276" t="s">
        <v>77</v>
      </c>
      <c r="M5" s="276" t="s">
        <v>78</v>
      </c>
      <c r="N5" s="271"/>
      <c r="O5" s="276" t="s">
        <v>77</v>
      </c>
      <c r="P5" s="276" t="s">
        <v>78</v>
      </c>
    </row>
    <row r="6" spans="1:29" s="277" customFormat="1" ht="14.25" thickBot="1" x14ac:dyDescent="0.3">
      <c r="A6" s="386">
        <v>1979</v>
      </c>
      <c r="B6" s="387">
        <f>D6+F6+H6</f>
        <v>4610</v>
      </c>
      <c r="C6" s="337">
        <f t="shared" ref="C6:C44" si="0">E6+G6+I6</f>
        <v>668</v>
      </c>
      <c r="D6" s="340">
        <v>869</v>
      </c>
      <c r="E6" s="340">
        <v>46</v>
      </c>
      <c r="F6" s="340">
        <v>172</v>
      </c>
      <c r="G6" s="340">
        <v>103</v>
      </c>
      <c r="H6" s="340">
        <v>3569</v>
      </c>
      <c r="I6" s="343">
        <v>519</v>
      </c>
      <c r="K6" s="278">
        <f>C6/B6*100</f>
        <v>14.490238611713666</v>
      </c>
      <c r="L6" s="278">
        <f>(E6+G6)/(D6+F6)*100</f>
        <v>14.31316042267051</v>
      </c>
      <c r="M6" s="278">
        <f>I6/H6*100</f>
        <v>14.541888484169235</v>
      </c>
      <c r="N6" s="271"/>
      <c r="O6" s="279">
        <f>(D6+F6)/B6*100</f>
        <v>22.581344902386117</v>
      </c>
      <c r="P6" s="279">
        <f>H6/B6*100</f>
        <v>77.418655097613893</v>
      </c>
    </row>
    <row r="7" spans="1:29" s="268" customFormat="1" ht="13.5" x14ac:dyDescent="0.25">
      <c r="A7" s="384" t="s">
        <v>4</v>
      </c>
      <c r="B7" s="385">
        <f t="shared" ref="B7:B44" si="1">D7+F7+H7</f>
        <v>4866</v>
      </c>
      <c r="C7" s="328">
        <f t="shared" si="0"/>
        <v>722</v>
      </c>
      <c r="D7" s="331">
        <v>944</v>
      </c>
      <c r="E7" s="331">
        <v>52</v>
      </c>
      <c r="F7" s="331">
        <v>188</v>
      </c>
      <c r="G7" s="331">
        <v>119</v>
      </c>
      <c r="H7" s="331">
        <v>3734</v>
      </c>
      <c r="I7" s="334">
        <v>551</v>
      </c>
      <c r="K7" s="278">
        <f t="shared" ref="K7:K40" si="2">C7/B7*100</f>
        <v>14.837648993012742</v>
      </c>
      <c r="L7" s="278">
        <f t="shared" ref="L7:L40" si="3">(E7+G7)/(D7+F7)*100</f>
        <v>15.106007067137808</v>
      </c>
      <c r="M7" s="278">
        <f t="shared" ref="M7:M40" si="4">I7/H7*100</f>
        <v>14.756293519014463</v>
      </c>
      <c r="N7" s="271"/>
      <c r="O7" s="279">
        <f t="shared" ref="O7:O30" si="5">(D7+F7)/B7*100</f>
        <v>23.263460748047677</v>
      </c>
      <c r="P7" s="279">
        <f t="shared" ref="P7:P30" si="6">H7/B7*100</f>
        <v>76.736539251952323</v>
      </c>
    </row>
    <row r="8" spans="1:29" s="268" customFormat="1" ht="13.5" x14ac:dyDescent="0.25">
      <c r="A8" s="280" t="s">
        <v>5</v>
      </c>
      <c r="B8" s="281">
        <f t="shared" si="1"/>
        <v>5086</v>
      </c>
      <c r="C8" s="282">
        <f t="shared" si="0"/>
        <v>796</v>
      </c>
      <c r="D8" s="283">
        <v>993</v>
      </c>
      <c r="E8" s="283">
        <v>54</v>
      </c>
      <c r="F8" s="283">
        <v>202</v>
      </c>
      <c r="G8" s="283">
        <v>132</v>
      </c>
      <c r="H8" s="283">
        <v>3891</v>
      </c>
      <c r="I8" s="284">
        <v>610</v>
      </c>
      <c r="K8" s="278">
        <f t="shared" si="2"/>
        <v>15.650806134486828</v>
      </c>
      <c r="L8" s="278">
        <f t="shared" si="3"/>
        <v>15.564853556485355</v>
      </c>
      <c r="M8" s="278">
        <f t="shared" si="4"/>
        <v>15.677203803649448</v>
      </c>
      <c r="N8" s="271"/>
      <c r="O8" s="279">
        <f t="shared" si="5"/>
        <v>23.495871018482109</v>
      </c>
      <c r="P8" s="279">
        <f t="shared" si="6"/>
        <v>76.504128981517894</v>
      </c>
    </row>
    <row r="9" spans="1:29" s="268" customFormat="1" ht="13.5" x14ac:dyDescent="0.25">
      <c r="A9" s="280" t="s">
        <v>6</v>
      </c>
      <c r="B9" s="281">
        <f t="shared" si="1"/>
        <v>5424</v>
      </c>
      <c r="C9" s="282">
        <f t="shared" si="0"/>
        <v>907</v>
      </c>
      <c r="D9" s="283">
        <v>1137</v>
      </c>
      <c r="E9" s="283">
        <v>95</v>
      </c>
      <c r="F9" s="283">
        <v>166</v>
      </c>
      <c r="G9" s="283">
        <v>121</v>
      </c>
      <c r="H9" s="283">
        <v>4121</v>
      </c>
      <c r="I9" s="284">
        <v>691</v>
      </c>
      <c r="K9" s="278">
        <f t="shared" si="2"/>
        <v>16.721976401179941</v>
      </c>
      <c r="L9" s="278">
        <f t="shared" si="3"/>
        <v>16.577129700690712</v>
      </c>
      <c r="M9" s="278">
        <f t="shared" si="4"/>
        <v>16.76777481193885</v>
      </c>
      <c r="N9" s="271"/>
      <c r="O9" s="279">
        <f t="shared" si="5"/>
        <v>24.022861356932154</v>
      </c>
      <c r="P9" s="279">
        <f t="shared" si="6"/>
        <v>75.977138643067846</v>
      </c>
    </row>
    <row r="10" spans="1:29" s="268" customFormat="1" ht="13.5" x14ac:dyDescent="0.25">
      <c r="A10" s="280" t="s">
        <v>7</v>
      </c>
      <c r="B10" s="281">
        <f t="shared" si="1"/>
        <v>5358</v>
      </c>
      <c r="C10" s="282">
        <f t="shared" si="0"/>
        <v>944</v>
      </c>
      <c r="D10" s="283">
        <v>1131</v>
      </c>
      <c r="E10" s="283">
        <v>105</v>
      </c>
      <c r="F10" s="283">
        <v>16</v>
      </c>
      <c r="G10" s="283">
        <v>9</v>
      </c>
      <c r="H10" s="283">
        <v>4211</v>
      </c>
      <c r="I10" s="284">
        <v>830</v>
      </c>
      <c r="K10" s="278">
        <f t="shared" si="2"/>
        <v>17.618514371033971</v>
      </c>
      <c r="L10" s="278">
        <f t="shared" si="3"/>
        <v>9.9389712292938093</v>
      </c>
      <c r="M10" s="278">
        <f t="shared" si="4"/>
        <v>19.710282593208266</v>
      </c>
      <c r="N10" s="271"/>
      <c r="O10" s="279">
        <f t="shared" si="5"/>
        <v>21.407241508025383</v>
      </c>
      <c r="P10" s="279">
        <f t="shared" si="6"/>
        <v>78.592758491974607</v>
      </c>
    </row>
    <row r="11" spans="1:29" s="268" customFormat="1" ht="14.25" thickBot="1" x14ac:dyDescent="0.3">
      <c r="A11" s="388" t="s">
        <v>8</v>
      </c>
      <c r="B11" s="389">
        <f t="shared" si="1"/>
        <v>5412</v>
      </c>
      <c r="C11" s="346">
        <f t="shared" si="0"/>
        <v>1002</v>
      </c>
      <c r="D11" s="349">
        <v>1039</v>
      </c>
      <c r="E11" s="349">
        <v>104</v>
      </c>
      <c r="F11" s="349">
        <v>8</v>
      </c>
      <c r="G11" s="349">
        <v>8</v>
      </c>
      <c r="H11" s="349">
        <v>4365</v>
      </c>
      <c r="I11" s="352">
        <v>890</v>
      </c>
      <c r="K11" s="278">
        <f t="shared" si="2"/>
        <v>18.514412416851442</v>
      </c>
      <c r="L11" s="278">
        <f t="shared" si="3"/>
        <v>10.69723018147087</v>
      </c>
      <c r="M11" s="278">
        <f t="shared" si="4"/>
        <v>20.389461626575027</v>
      </c>
      <c r="N11" s="271"/>
      <c r="O11" s="279">
        <f t="shared" si="5"/>
        <v>19.345898004434588</v>
      </c>
      <c r="P11" s="279">
        <f t="shared" si="6"/>
        <v>80.654101995565412</v>
      </c>
    </row>
    <row r="12" spans="1:29" s="268" customFormat="1" ht="13.5" x14ac:dyDescent="0.25">
      <c r="A12" s="384" t="s">
        <v>9</v>
      </c>
      <c r="B12" s="385">
        <f t="shared" si="1"/>
        <v>5362</v>
      </c>
      <c r="C12" s="328">
        <f t="shared" si="0"/>
        <v>1048</v>
      </c>
      <c r="D12" s="331">
        <v>842</v>
      </c>
      <c r="E12" s="331">
        <v>92</v>
      </c>
      <c r="F12" s="331">
        <v>3</v>
      </c>
      <c r="G12" s="331">
        <v>3</v>
      </c>
      <c r="H12" s="331">
        <v>4517</v>
      </c>
      <c r="I12" s="334">
        <v>953</v>
      </c>
      <c r="K12" s="278">
        <f t="shared" si="2"/>
        <v>19.544945915703096</v>
      </c>
      <c r="L12" s="278">
        <f t="shared" si="3"/>
        <v>11.242603550295858</v>
      </c>
      <c r="M12" s="278">
        <f t="shared" si="4"/>
        <v>21.098073942882444</v>
      </c>
      <c r="N12" s="271"/>
      <c r="O12" s="279">
        <f t="shared" si="5"/>
        <v>15.759045132413279</v>
      </c>
      <c r="P12" s="279">
        <f t="shared" si="6"/>
        <v>84.240954867586723</v>
      </c>
    </row>
    <row r="13" spans="1:29" s="268" customFormat="1" ht="13.5" x14ac:dyDescent="0.25">
      <c r="A13" s="280" t="s">
        <v>10</v>
      </c>
      <c r="B13" s="281">
        <f t="shared" si="1"/>
        <v>5364</v>
      </c>
      <c r="C13" s="282">
        <f t="shared" si="0"/>
        <v>1088</v>
      </c>
      <c r="D13" s="283">
        <v>828</v>
      </c>
      <c r="E13" s="283">
        <v>75</v>
      </c>
      <c r="F13" s="283">
        <v>0</v>
      </c>
      <c r="G13" s="283">
        <v>0</v>
      </c>
      <c r="H13" s="283">
        <v>4536</v>
      </c>
      <c r="I13" s="284">
        <v>1013</v>
      </c>
      <c r="J13" s="270"/>
      <c r="K13" s="278">
        <f t="shared" si="2"/>
        <v>20.283370618941088</v>
      </c>
      <c r="L13" s="278">
        <f t="shared" si="3"/>
        <v>9.0579710144927539</v>
      </c>
      <c r="M13" s="278">
        <f t="shared" si="4"/>
        <v>22.332451499118168</v>
      </c>
      <c r="N13" s="271"/>
      <c r="O13" s="279">
        <f t="shared" si="5"/>
        <v>15.436241610738255</v>
      </c>
      <c r="P13" s="279">
        <f t="shared" si="6"/>
        <v>84.56375838926175</v>
      </c>
    </row>
    <row r="14" spans="1:29" s="268" customFormat="1" ht="13.5" x14ac:dyDescent="0.25">
      <c r="A14" s="280" t="s">
        <v>11</v>
      </c>
      <c r="B14" s="281">
        <f t="shared" si="1"/>
        <v>5366</v>
      </c>
      <c r="C14" s="282">
        <f t="shared" si="0"/>
        <v>1120</v>
      </c>
      <c r="D14" s="283">
        <v>779</v>
      </c>
      <c r="E14" s="283">
        <v>75</v>
      </c>
      <c r="F14" s="283">
        <v>0</v>
      </c>
      <c r="G14" s="283">
        <v>0</v>
      </c>
      <c r="H14" s="283">
        <v>4587</v>
      </c>
      <c r="I14" s="284">
        <v>1045</v>
      </c>
      <c r="K14" s="278">
        <f t="shared" si="2"/>
        <v>20.872158032053672</v>
      </c>
      <c r="L14" s="278">
        <f t="shared" si="3"/>
        <v>9.6277278562259294</v>
      </c>
      <c r="M14" s="278">
        <f t="shared" si="4"/>
        <v>22.781774580335732</v>
      </c>
      <c r="N14" s="271"/>
      <c r="O14" s="279">
        <f t="shared" si="5"/>
        <v>14.517331345508758</v>
      </c>
      <c r="P14" s="279">
        <f t="shared" si="6"/>
        <v>85.482668654491249</v>
      </c>
    </row>
    <row r="15" spans="1:29" s="268" customFormat="1" ht="13.5" x14ac:dyDescent="0.25">
      <c r="A15" s="280" t="s">
        <v>12</v>
      </c>
      <c r="B15" s="281">
        <f t="shared" si="1"/>
        <v>5615</v>
      </c>
      <c r="C15" s="282">
        <f t="shared" si="0"/>
        <v>1209</v>
      </c>
      <c r="D15" s="283">
        <v>795</v>
      </c>
      <c r="E15" s="283">
        <v>77</v>
      </c>
      <c r="F15" s="283">
        <v>0</v>
      </c>
      <c r="G15" s="283">
        <v>0</v>
      </c>
      <c r="H15" s="283">
        <v>4820</v>
      </c>
      <c r="I15" s="284">
        <v>1132</v>
      </c>
      <c r="K15" s="278">
        <f t="shared" si="2"/>
        <v>21.531611754229743</v>
      </c>
      <c r="L15" s="278">
        <f t="shared" si="3"/>
        <v>9.6855345911949691</v>
      </c>
      <c r="M15" s="278">
        <f t="shared" si="4"/>
        <v>23.485477178423235</v>
      </c>
      <c r="N15" s="271"/>
      <c r="O15" s="279">
        <f t="shared" si="5"/>
        <v>14.158504007123776</v>
      </c>
      <c r="P15" s="279">
        <f t="shared" si="6"/>
        <v>85.841495992876233</v>
      </c>
    </row>
    <row r="16" spans="1:29" s="268" customFormat="1" ht="14.25" thickBot="1" x14ac:dyDescent="0.3">
      <c r="A16" s="388" t="s">
        <v>13</v>
      </c>
      <c r="B16" s="389">
        <f t="shared" si="1"/>
        <v>5832</v>
      </c>
      <c r="C16" s="346">
        <f t="shared" si="0"/>
        <v>1273</v>
      </c>
      <c r="D16" s="349">
        <v>807</v>
      </c>
      <c r="E16" s="349">
        <v>79</v>
      </c>
      <c r="F16" s="349">
        <v>0</v>
      </c>
      <c r="G16" s="349">
        <v>0</v>
      </c>
      <c r="H16" s="349">
        <v>5025</v>
      </c>
      <c r="I16" s="352">
        <v>1194</v>
      </c>
      <c r="K16" s="278">
        <f t="shared" si="2"/>
        <v>21.827846364883403</v>
      </c>
      <c r="L16" s="278">
        <f t="shared" si="3"/>
        <v>9.7893432465923169</v>
      </c>
      <c r="M16" s="278">
        <f t="shared" si="4"/>
        <v>23.761194029850746</v>
      </c>
      <c r="N16" s="271"/>
      <c r="O16" s="279">
        <f t="shared" si="5"/>
        <v>13.837448559670781</v>
      </c>
      <c r="P16" s="279">
        <f t="shared" si="6"/>
        <v>86.16255144032921</v>
      </c>
    </row>
    <row r="17" spans="1:27" s="268" customFormat="1" ht="13.5" x14ac:dyDescent="0.25">
      <c r="A17" s="384" t="s">
        <v>14</v>
      </c>
      <c r="B17" s="385">
        <f t="shared" si="1"/>
        <v>6139</v>
      </c>
      <c r="C17" s="328">
        <f t="shared" si="0"/>
        <v>1322</v>
      </c>
      <c r="D17" s="331">
        <v>835</v>
      </c>
      <c r="E17" s="331">
        <v>82</v>
      </c>
      <c r="F17" s="331">
        <v>0</v>
      </c>
      <c r="G17" s="331">
        <v>0</v>
      </c>
      <c r="H17" s="331">
        <v>5304</v>
      </c>
      <c r="I17" s="334">
        <v>1240</v>
      </c>
      <c r="K17" s="278">
        <f t="shared" si="2"/>
        <v>21.534451865124613</v>
      </c>
      <c r="L17" s="278">
        <f t="shared" si="3"/>
        <v>9.8203592814371259</v>
      </c>
      <c r="M17" s="278">
        <f t="shared" si="4"/>
        <v>23.378582202111613</v>
      </c>
      <c r="N17" s="271"/>
      <c r="O17" s="279">
        <f t="shared" si="5"/>
        <v>13.601563772601402</v>
      </c>
      <c r="P17" s="279">
        <f t="shared" si="6"/>
        <v>86.398436227398605</v>
      </c>
    </row>
    <row r="18" spans="1:27" s="268" customFormat="1" ht="13.5" x14ac:dyDescent="0.25">
      <c r="A18" s="280" t="s">
        <v>15</v>
      </c>
      <c r="B18" s="281">
        <f t="shared" si="1"/>
        <v>6593</v>
      </c>
      <c r="C18" s="282">
        <f t="shared" si="0"/>
        <v>1405</v>
      </c>
      <c r="D18" s="283">
        <v>870</v>
      </c>
      <c r="E18" s="283">
        <v>86</v>
      </c>
      <c r="F18" s="283">
        <v>0</v>
      </c>
      <c r="G18" s="283">
        <v>0</v>
      </c>
      <c r="H18" s="283">
        <v>5723</v>
      </c>
      <c r="I18" s="284">
        <v>1319</v>
      </c>
      <c r="K18" s="278">
        <f t="shared" si="2"/>
        <v>21.310480812983467</v>
      </c>
      <c r="L18" s="278">
        <f t="shared" si="3"/>
        <v>9.8850574712643677</v>
      </c>
      <c r="M18" s="278">
        <f t="shared" si="4"/>
        <v>23.047352786999824</v>
      </c>
      <c r="N18" s="271"/>
      <c r="O18" s="279">
        <f t="shared" si="5"/>
        <v>13.195813741847415</v>
      </c>
      <c r="P18" s="279">
        <f t="shared" si="6"/>
        <v>86.804186258152583</v>
      </c>
    </row>
    <row r="19" spans="1:27" s="268" customFormat="1" ht="13.5" x14ac:dyDescent="0.25">
      <c r="A19" s="280" t="s">
        <v>16</v>
      </c>
      <c r="B19" s="281">
        <f t="shared" si="1"/>
        <v>7044</v>
      </c>
      <c r="C19" s="282">
        <f t="shared" si="0"/>
        <v>1535</v>
      </c>
      <c r="D19" s="283">
        <v>791</v>
      </c>
      <c r="E19" s="283">
        <v>91</v>
      </c>
      <c r="F19" s="283">
        <v>0</v>
      </c>
      <c r="G19" s="283">
        <v>0</v>
      </c>
      <c r="H19" s="283">
        <v>6253</v>
      </c>
      <c r="I19" s="284">
        <v>1444</v>
      </c>
      <c r="K19" s="278">
        <f t="shared" si="2"/>
        <v>21.791595684270302</v>
      </c>
      <c r="L19" s="278">
        <f t="shared" si="3"/>
        <v>11.504424778761061</v>
      </c>
      <c r="M19" s="278">
        <f t="shared" si="4"/>
        <v>23.092915400607708</v>
      </c>
      <c r="N19" s="271"/>
      <c r="O19" s="279">
        <f t="shared" si="5"/>
        <v>11.229415105053947</v>
      </c>
      <c r="P19" s="279">
        <f t="shared" si="6"/>
        <v>88.770584894946055</v>
      </c>
    </row>
    <row r="20" spans="1:27" s="268" customFormat="1" ht="13.5" x14ac:dyDescent="0.25">
      <c r="A20" s="280" t="s">
        <v>17</v>
      </c>
      <c r="B20" s="281">
        <f t="shared" si="1"/>
        <v>7437</v>
      </c>
      <c r="C20" s="282">
        <f t="shared" si="0"/>
        <v>1649</v>
      </c>
      <c r="D20" s="283">
        <v>533</v>
      </c>
      <c r="E20" s="283">
        <v>91</v>
      </c>
      <c r="F20" s="283">
        <v>0</v>
      </c>
      <c r="G20" s="283">
        <v>0</v>
      </c>
      <c r="H20" s="283">
        <v>6904</v>
      </c>
      <c r="I20" s="284">
        <v>1558</v>
      </c>
      <c r="K20" s="278">
        <f t="shared" si="2"/>
        <v>22.17291918784456</v>
      </c>
      <c r="L20" s="278">
        <f t="shared" si="3"/>
        <v>17.073170731707318</v>
      </c>
      <c r="M20" s="278">
        <f t="shared" si="4"/>
        <v>22.566628041714949</v>
      </c>
      <c r="N20" s="271"/>
      <c r="O20" s="279">
        <f t="shared" si="5"/>
        <v>7.1668683608982109</v>
      </c>
      <c r="P20" s="279">
        <f t="shared" si="6"/>
        <v>92.833131639101779</v>
      </c>
    </row>
    <row r="21" spans="1:27" s="268" customFormat="1" ht="14.25" thickBot="1" x14ac:dyDescent="0.3">
      <c r="A21" s="388" t="s">
        <v>18</v>
      </c>
      <c r="B21" s="389">
        <f t="shared" si="1"/>
        <v>7654</v>
      </c>
      <c r="C21" s="346">
        <f t="shared" si="0"/>
        <v>1702</v>
      </c>
      <c r="D21" s="349">
        <v>349</v>
      </c>
      <c r="E21" s="349">
        <v>81</v>
      </c>
      <c r="F21" s="349">
        <v>116</v>
      </c>
      <c r="G21" s="349">
        <v>15</v>
      </c>
      <c r="H21" s="349">
        <v>7189</v>
      </c>
      <c r="I21" s="352">
        <v>1606</v>
      </c>
      <c r="K21" s="278">
        <f t="shared" si="2"/>
        <v>22.236738960020904</v>
      </c>
      <c r="L21" s="278">
        <f t="shared" si="3"/>
        <v>20.64516129032258</v>
      </c>
      <c r="M21" s="278">
        <f t="shared" si="4"/>
        <v>22.339685630824871</v>
      </c>
      <c r="N21" s="271"/>
      <c r="O21" s="279">
        <f t="shared" si="5"/>
        <v>6.0752547687483673</v>
      </c>
      <c r="P21" s="279">
        <f t="shared" si="6"/>
        <v>93.924745231251634</v>
      </c>
    </row>
    <row r="22" spans="1:27" s="268" customFormat="1" ht="13.5" x14ac:dyDescent="0.25">
      <c r="A22" s="384" t="s">
        <v>19</v>
      </c>
      <c r="B22" s="385">
        <f t="shared" si="1"/>
        <v>8426</v>
      </c>
      <c r="C22" s="328">
        <f t="shared" si="0"/>
        <v>1898</v>
      </c>
      <c r="D22" s="331">
        <v>362</v>
      </c>
      <c r="E22" s="331">
        <v>83</v>
      </c>
      <c r="F22" s="331">
        <v>154</v>
      </c>
      <c r="G22" s="331">
        <v>22</v>
      </c>
      <c r="H22" s="331">
        <v>7910</v>
      </c>
      <c r="I22" s="334">
        <v>1793</v>
      </c>
      <c r="K22" s="278">
        <f t="shared" si="2"/>
        <v>22.525516259197722</v>
      </c>
      <c r="L22" s="278">
        <f t="shared" si="3"/>
        <v>20.348837209302324</v>
      </c>
      <c r="M22" s="278">
        <f t="shared" si="4"/>
        <v>22.667509481668773</v>
      </c>
      <c r="N22" s="271"/>
      <c r="O22" s="279">
        <f t="shared" si="5"/>
        <v>6.1239022074531215</v>
      </c>
      <c r="P22" s="279">
        <f t="shared" si="6"/>
        <v>93.876097792546872</v>
      </c>
    </row>
    <row r="23" spans="1:27" s="268" customFormat="1" ht="13.5" x14ac:dyDescent="0.25">
      <c r="A23" s="280" t="s">
        <v>20</v>
      </c>
      <c r="B23" s="281">
        <f t="shared" si="1"/>
        <v>9278</v>
      </c>
      <c r="C23" s="282">
        <f t="shared" si="0"/>
        <v>2116</v>
      </c>
      <c r="D23" s="283">
        <v>317</v>
      </c>
      <c r="E23" s="283">
        <v>83</v>
      </c>
      <c r="F23" s="283">
        <v>173</v>
      </c>
      <c r="G23" s="283">
        <v>22</v>
      </c>
      <c r="H23" s="283">
        <v>8788</v>
      </c>
      <c r="I23" s="284">
        <v>2011</v>
      </c>
      <c r="K23" s="278">
        <f t="shared" si="2"/>
        <v>22.806639361931449</v>
      </c>
      <c r="L23" s="278">
        <f t="shared" si="3"/>
        <v>21.428571428571427</v>
      </c>
      <c r="M23" s="278">
        <f t="shared" si="4"/>
        <v>22.883477469276286</v>
      </c>
      <c r="N23" s="271"/>
      <c r="O23" s="279">
        <f t="shared" si="5"/>
        <v>5.281310627290364</v>
      </c>
      <c r="P23" s="279">
        <f t="shared" si="6"/>
        <v>94.718689372709633</v>
      </c>
    </row>
    <row r="24" spans="1:27" s="268" customFormat="1" ht="13.5" x14ac:dyDescent="0.25">
      <c r="A24" s="280" t="s">
        <v>21</v>
      </c>
      <c r="B24" s="281">
        <f t="shared" si="1"/>
        <v>9935</v>
      </c>
      <c r="C24" s="282">
        <f t="shared" si="0"/>
        <v>2306</v>
      </c>
      <c r="D24" s="283">
        <v>343</v>
      </c>
      <c r="E24" s="283">
        <v>87</v>
      </c>
      <c r="F24" s="283">
        <v>197</v>
      </c>
      <c r="G24" s="283">
        <v>23</v>
      </c>
      <c r="H24" s="283">
        <v>9395</v>
      </c>
      <c r="I24" s="284">
        <v>2196</v>
      </c>
      <c r="K24" s="278">
        <f t="shared" si="2"/>
        <v>23.210870659285355</v>
      </c>
      <c r="L24" s="278">
        <f t="shared" si="3"/>
        <v>20.37037037037037</v>
      </c>
      <c r="M24" s="278">
        <f t="shared" si="4"/>
        <v>23.374135178286323</v>
      </c>
      <c r="N24" s="271"/>
      <c r="O24" s="279">
        <f t="shared" si="5"/>
        <v>5.4353296426774032</v>
      </c>
      <c r="P24" s="279">
        <f t="shared" si="6"/>
        <v>94.564670357322598</v>
      </c>
    </row>
    <row r="25" spans="1:27" s="268" customFormat="1" ht="13.5" x14ac:dyDescent="0.25">
      <c r="A25" s="280" t="s">
        <v>22</v>
      </c>
      <c r="B25" s="281">
        <f t="shared" si="1"/>
        <v>10926</v>
      </c>
      <c r="C25" s="282">
        <f t="shared" si="0"/>
        <v>2578</v>
      </c>
      <c r="D25" s="283">
        <v>364</v>
      </c>
      <c r="E25" s="285">
        <v>97</v>
      </c>
      <c r="F25" s="283">
        <v>285</v>
      </c>
      <c r="G25" s="285">
        <v>33</v>
      </c>
      <c r="H25" s="283">
        <v>10277</v>
      </c>
      <c r="I25" s="286">
        <v>2448</v>
      </c>
      <c r="K25" s="278">
        <f t="shared" si="2"/>
        <v>23.595094270547317</v>
      </c>
      <c r="L25" s="278">
        <f t="shared" si="3"/>
        <v>20.030816640986131</v>
      </c>
      <c r="M25" s="278">
        <f t="shared" si="4"/>
        <v>23.820180986669261</v>
      </c>
      <c r="N25" s="271"/>
      <c r="O25" s="279">
        <f t="shared" si="5"/>
        <v>5.9399597290865822</v>
      </c>
      <c r="P25" s="279">
        <f t="shared" si="6"/>
        <v>94.060040270913419</v>
      </c>
    </row>
    <row r="26" spans="1:27" s="268" customFormat="1" ht="14.25" thickBot="1" x14ac:dyDescent="0.3">
      <c r="A26" s="388" t="s">
        <v>23</v>
      </c>
      <c r="B26" s="389">
        <f t="shared" si="1"/>
        <v>11381</v>
      </c>
      <c r="C26" s="346">
        <f t="shared" si="0"/>
        <v>2664</v>
      </c>
      <c r="D26" s="349">
        <v>374</v>
      </c>
      <c r="E26" s="363">
        <v>100</v>
      </c>
      <c r="F26" s="349">
        <v>359</v>
      </c>
      <c r="G26" s="363">
        <v>40</v>
      </c>
      <c r="H26" s="349">
        <v>10648</v>
      </c>
      <c r="I26" s="364">
        <v>2524</v>
      </c>
      <c r="K26" s="278">
        <f t="shared" si="2"/>
        <v>23.40743344170108</v>
      </c>
      <c r="L26" s="278">
        <f t="shared" si="3"/>
        <v>19.099590723055933</v>
      </c>
      <c r="M26" s="278">
        <f t="shared" si="4"/>
        <v>23.703981968444779</v>
      </c>
      <c r="N26" s="271"/>
      <c r="O26" s="279">
        <f t="shared" si="5"/>
        <v>6.4405588261136986</v>
      </c>
      <c r="P26" s="279">
        <f t="shared" si="6"/>
        <v>93.559441173886299</v>
      </c>
    </row>
    <row r="27" spans="1:27" s="268" customFormat="1" ht="13.5" x14ac:dyDescent="0.25">
      <c r="A27" s="384" t="s">
        <v>24</v>
      </c>
      <c r="B27" s="385">
        <f t="shared" si="1"/>
        <v>11707</v>
      </c>
      <c r="C27" s="328">
        <f t="shared" si="0"/>
        <v>2764</v>
      </c>
      <c r="D27" s="331">
        <v>378</v>
      </c>
      <c r="E27" s="359">
        <v>96</v>
      </c>
      <c r="F27" s="331">
        <v>362</v>
      </c>
      <c r="G27" s="359">
        <v>43</v>
      </c>
      <c r="H27" s="331">
        <v>10967</v>
      </c>
      <c r="I27" s="360">
        <v>2625</v>
      </c>
      <c r="K27" s="278">
        <f t="shared" si="2"/>
        <v>23.609806098915179</v>
      </c>
      <c r="L27" s="278">
        <f t="shared" si="3"/>
        <v>18.783783783783782</v>
      </c>
      <c r="M27" s="278">
        <f t="shared" si="4"/>
        <v>23.935442691711497</v>
      </c>
      <c r="N27" s="271"/>
      <c r="O27" s="279">
        <f t="shared" si="5"/>
        <v>6.321004527205945</v>
      </c>
      <c r="P27" s="279">
        <f t="shared" si="6"/>
        <v>93.678995472794057</v>
      </c>
    </row>
    <row r="28" spans="1:27" s="268" customFormat="1" ht="13.5" x14ac:dyDescent="0.25">
      <c r="A28" s="280" t="s">
        <v>25</v>
      </c>
      <c r="B28" s="281">
        <f t="shared" si="1"/>
        <v>11897</v>
      </c>
      <c r="C28" s="282">
        <f t="shared" si="0"/>
        <v>2866</v>
      </c>
      <c r="D28" s="283">
        <v>314</v>
      </c>
      <c r="E28" s="285">
        <v>73</v>
      </c>
      <c r="F28" s="283">
        <v>364</v>
      </c>
      <c r="G28" s="285">
        <v>42</v>
      </c>
      <c r="H28" s="283">
        <v>11219</v>
      </c>
      <c r="I28" s="286">
        <v>2751</v>
      </c>
      <c r="K28" s="278">
        <f t="shared" si="2"/>
        <v>24.090106749600739</v>
      </c>
      <c r="L28" s="278">
        <f t="shared" si="3"/>
        <v>16.961651917404129</v>
      </c>
      <c r="M28" s="278">
        <f t="shared" si="4"/>
        <v>24.52090204118014</v>
      </c>
      <c r="N28" s="271"/>
      <c r="O28" s="279">
        <f t="shared" si="5"/>
        <v>5.6989156930318563</v>
      </c>
      <c r="P28" s="279">
        <f t="shared" si="6"/>
        <v>94.301084306968136</v>
      </c>
    </row>
    <row r="29" spans="1:27" s="268" customFormat="1" ht="13.5" x14ac:dyDescent="0.25">
      <c r="A29" s="280" t="s">
        <v>26</v>
      </c>
      <c r="B29" s="281">
        <f t="shared" si="1"/>
        <v>12156</v>
      </c>
      <c r="C29" s="282">
        <f t="shared" si="0"/>
        <v>2979</v>
      </c>
      <c r="D29" s="283">
        <v>353</v>
      </c>
      <c r="E29" s="285">
        <v>82</v>
      </c>
      <c r="F29" s="283">
        <v>364</v>
      </c>
      <c r="G29" s="285">
        <v>47</v>
      </c>
      <c r="H29" s="283">
        <v>11439</v>
      </c>
      <c r="I29" s="286">
        <v>2850</v>
      </c>
      <c r="K29" s="278">
        <f t="shared" si="2"/>
        <v>24.506416584402764</v>
      </c>
      <c r="L29" s="278">
        <f t="shared" si="3"/>
        <v>17.99163179916318</v>
      </c>
      <c r="M29" s="278">
        <f t="shared" si="4"/>
        <v>24.914765276685024</v>
      </c>
      <c r="N29" s="271"/>
      <c r="O29" s="279">
        <f t="shared" si="5"/>
        <v>5.8983218163869688</v>
      </c>
      <c r="P29" s="279">
        <f t="shared" si="6"/>
        <v>94.101678183613032</v>
      </c>
    </row>
    <row r="30" spans="1:27" s="268" customFormat="1" ht="13.5" x14ac:dyDescent="0.25">
      <c r="A30" s="280" t="s">
        <v>27</v>
      </c>
      <c r="B30" s="281">
        <f t="shared" si="1"/>
        <v>11974</v>
      </c>
      <c r="C30" s="282">
        <f t="shared" si="0"/>
        <v>2965</v>
      </c>
      <c r="D30" s="283">
        <v>373</v>
      </c>
      <c r="E30" s="285">
        <v>87</v>
      </c>
      <c r="F30" s="283">
        <v>364</v>
      </c>
      <c r="G30" s="285">
        <v>46</v>
      </c>
      <c r="H30" s="283">
        <v>11237</v>
      </c>
      <c r="I30" s="286">
        <v>2832</v>
      </c>
      <c r="K30" s="278">
        <f t="shared" si="2"/>
        <v>24.761984299315181</v>
      </c>
      <c r="L30" s="278">
        <f t="shared" si="3"/>
        <v>18.046132971506108</v>
      </c>
      <c r="M30" s="278">
        <f t="shared" si="4"/>
        <v>25.202456171576042</v>
      </c>
      <c r="N30" s="271"/>
      <c r="O30" s="279">
        <f t="shared" si="5"/>
        <v>6.1550025054284276</v>
      </c>
      <c r="P30" s="279">
        <f t="shared" si="6"/>
        <v>93.844997494571572</v>
      </c>
    </row>
    <row r="31" spans="1:27" s="268" customFormat="1" ht="14.25" thickBot="1" x14ac:dyDescent="0.3">
      <c r="A31" s="388" t="s">
        <v>28</v>
      </c>
      <c r="B31" s="389">
        <f t="shared" si="1"/>
        <v>11872</v>
      </c>
      <c r="C31" s="346">
        <f t="shared" si="0"/>
        <v>3019</v>
      </c>
      <c r="D31" s="349">
        <v>374</v>
      </c>
      <c r="E31" s="363">
        <v>91</v>
      </c>
      <c r="F31" s="349">
        <v>357</v>
      </c>
      <c r="G31" s="363">
        <v>47</v>
      </c>
      <c r="H31" s="349">
        <v>11141</v>
      </c>
      <c r="I31" s="364">
        <v>2881</v>
      </c>
      <c r="K31" s="287">
        <f t="shared" si="2"/>
        <v>25.429582210242586</v>
      </c>
      <c r="L31" s="287">
        <f t="shared" si="3"/>
        <v>18.878248974008208</v>
      </c>
      <c r="M31" s="287">
        <f t="shared" si="4"/>
        <v>25.85943811148012</v>
      </c>
      <c r="N31" s="277"/>
      <c r="O31" s="288"/>
      <c r="P31" s="288"/>
      <c r="Y31" s="289" t="s">
        <v>144</v>
      </c>
      <c r="Z31" s="289" t="s">
        <v>145</v>
      </c>
      <c r="AA31" s="289" t="s">
        <v>146</v>
      </c>
    </row>
    <row r="32" spans="1:27" s="268" customFormat="1" ht="13.5" x14ac:dyDescent="0.25">
      <c r="A32" s="384" t="s">
        <v>29</v>
      </c>
      <c r="B32" s="385">
        <f t="shared" si="1"/>
        <v>12027</v>
      </c>
      <c r="C32" s="328">
        <f t="shared" si="0"/>
        <v>3214</v>
      </c>
      <c r="D32" s="331">
        <v>292</v>
      </c>
      <c r="E32" s="359">
        <v>90</v>
      </c>
      <c r="F32" s="331">
        <v>359</v>
      </c>
      <c r="G32" s="359">
        <v>48</v>
      </c>
      <c r="H32" s="331">
        <v>11376</v>
      </c>
      <c r="I32" s="360">
        <v>3076</v>
      </c>
      <c r="K32" s="287">
        <f t="shared" si="2"/>
        <v>26.723206119564313</v>
      </c>
      <c r="L32" s="287">
        <f t="shared" si="3"/>
        <v>21.198156682027651</v>
      </c>
      <c r="M32" s="287">
        <f t="shared" si="4"/>
        <v>27.039381153305204</v>
      </c>
      <c r="N32" s="277"/>
      <c r="O32" s="288"/>
      <c r="P32" s="288"/>
    </row>
    <row r="33" spans="1:16" s="268" customFormat="1" ht="13.5" x14ac:dyDescent="0.25">
      <c r="A33" s="280" t="s">
        <v>30</v>
      </c>
      <c r="B33" s="281">
        <f t="shared" si="1"/>
        <v>11857</v>
      </c>
      <c r="C33" s="282">
        <f t="shared" si="0"/>
        <v>3314</v>
      </c>
      <c r="D33" s="283">
        <v>232</v>
      </c>
      <c r="E33" s="285">
        <v>60</v>
      </c>
      <c r="F33" s="283">
        <v>366</v>
      </c>
      <c r="G33" s="285">
        <v>51</v>
      </c>
      <c r="H33" s="283">
        <v>11259</v>
      </c>
      <c r="I33" s="286">
        <v>3203</v>
      </c>
      <c r="K33" s="287">
        <f t="shared" si="2"/>
        <v>27.949734334148602</v>
      </c>
      <c r="L33" s="287">
        <f t="shared" si="3"/>
        <v>18.561872909698995</v>
      </c>
      <c r="M33" s="287">
        <f t="shared" si="4"/>
        <v>28.448352429167777</v>
      </c>
      <c r="N33" s="277"/>
      <c r="O33" s="288"/>
      <c r="P33" s="288"/>
    </row>
    <row r="34" spans="1:16" s="268" customFormat="1" ht="13.5" x14ac:dyDescent="0.25">
      <c r="A34" s="280" t="s">
        <v>31</v>
      </c>
      <c r="B34" s="281">
        <f t="shared" si="1"/>
        <v>11685</v>
      </c>
      <c r="C34" s="282">
        <f t="shared" si="0"/>
        <v>3319</v>
      </c>
      <c r="D34" s="283">
        <v>144</v>
      </c>
      <c r="E34" s="285">
        <v>22</v>
      </c>
      <c r="F34" s="283">
        <v>371</v>
      </c>
      <c r="G34" s="285">
        <v>55</v>
      </c>
      <c r="H34" s="283">
        <v>11170</v>
      </c>
      <c r="I34" s="286">
        <v>3242</v>
      </c>
      <c r="K34" s="287">
        <f t="shared" si="2"/>
        <v>28.403936670945658</v>
      </c>
      <c r="L34" s="287">
        <f t="shared" si="3"/>
        <v>14.951456310679612</v>
      </c>
      <c r="M34" s="287">
        <f t="shared" si="4"/>
        <v>29.024171888988359</v>
      </c>
      <c r="N34" s="277"/>
      <c r="O34" s="288"/>
      <c r="P34" s="288"/>
    </row>
    <row r="35" spans="1:16" s="268" customFormat="1" ht="13.5" x14ac:dyDescent="0.25">
      <c r="A35" s="280" t="s">
        <v>32</v>
      </c>
      <c r="B35" s="281">
        <f t="shared" si="1"/>
        <v>12100</v>
      </c>
      <c r="C35" s="282">
        <f t="shared" si="0"/>
        <v>3569</v>
      </c>
      <c r="D35" s="283">
        <v>77</v>
      </c>
      <c r="E35" s="285">
        <v>21</v>
      </c>
      <c r="F35" s="283">
        <v>380</v>
      </c>
      <c r="G35" s="285">
        <v>59</v>
      </c>
      <c r="H35" s="283">
        <v>11643</v>
      </c>
      <c r="I35" s="286">
        <v>3489</v>
      </c>
      <c r="K35" s="287">
        <f t="shared" si="2"/>
        <v>29.495867768595041</v>
      </c>
      <c r="L35" s="287">
        <f t="shared" si="3"/>
        <v>17.505470459518598</v>
      </c>
      <c r="M35" s="287">
        <f t="shared" si="4"/>
        <v>29.966503478484924</v>
      </c>
      <c r="N35" s="277"/>
      <c r="O35" s="288"/>
      <c r="P35" s="288"/>
    </row>
    <row r="36" spans="1:16" s="268" customFormat="1" ht="14.25" thickBot="1" x14ac:dyDescent="0.3">
      <c r="A36" s="388" t="s">
        <v>33</v>
      </c>
      <c r="B36" s="389">
        <f t="shared" si="1"/>
        <v>12451</v>
      </c>
      <c r="C36" s="346">
        <f t="shared" si="0"/>
        <v>3776</v>
      </c>
      <c r="D36" s="349">
        <v>76</v>
      </c>
      <c r="E36" s="367">
        <v>21</v>
      </c>
      <c r="F36" s="349">
        <v>382</v>
      </c>
      <c r="G36" s="367">
        <v>58</v>
      </c>
      <c r="H36" s="349">
        <v>11993</v>
      </c>
      <c r="I36" s="368">
        <v>3697</v>
      </c>
      <c r="K36" s="287">
        <f t="shared" si="2"/>
        <v>30.326881374989963</v>
      </c>
      <c r="L36" s="287">
        <f t="shared" si="3"/>
        <v>17.248908296943235</v>
      </c>
      <c r="M36" s="287">
        <f t="shared" si="4"/>
        <v>30.826315350621197</v>
      </c>
      <c r="N36" s="277"/>
      <c r="O36" s="288"/>
      <c r="P36" s="288"/>
    </row>
    <row r="37" spans="1:16" s="268" customFormat="1" ht="13.5" x14ac:dyDescent="0.25">
      <c r="A37" s="384" t="s">
        <v>34</v>
      </c>
      <c r="B37" s="385">
        <f t="shared" si="1"/>
        <v>12530</v>
      </c>
      <c r="C37" s="328">
        <f t="shared" si="0"/>
        <v>3955</v>
      </c>
      <c r="D37" s="331">
        <v>76</v>
      </c>
      <c r="E37" s="359">
        <v>21</v>
      </c>
      <c r="F37" s="331">
        <v>229</v>
      </c>
      <c r="G37" s="359">
        <v>33</v>
      </c>
      <c r="H37" s="331">
        <v>12225</v>
      </c>
      <c r="I37" s="360">
        <v>3901</v>
      </c>
      <c r="K37" s="287">
        <f t="shared" si="2"/>
        <v>31.564245810055862</v>
      </c>
      <c r="L37" s="287">
        <f t="shared" si="3"/>
        <v>17.704918032786885</v>
      </c>
      <c r="M37" s="287">
        <f t="shared" si="4"/>
        <v>31.910020449897754</v>
      </c>
      <c r="N37" s="277"/>
      <c r="O37" s="288"/>
      <c r="P37" s="288"/>
    </row>
    <row r="38" spans="1:16" s="268" customFormat="1" ht="13.5" x14ac:dyDescent="0.25">
      <c r="A38" s="280" t="s">
        <v>35</v>
      </c>
      <c r="B38" s="281">
        <f t="shared" si="1"/>
        <v>12891</v>
      </c>
      <c r="C38" s="282">
        <f t="shared" si="0"/>
        <v>4224</v>
      </c>
      <c r="D38" s="283">
        <v>105</v>
      </c>
      <c r="E38" s="285">
        <v>22</v>
      </c>
      <c r="F38" s="283">
        <v>228</v>
      </c>
      <c r="G38" s="285">
        <v>32</v>
      </c>
      <c r="H38" s="283">
        <v>12558</v>
      </c>
      <c r="I38" s="286">
        <v>4170</v>
      </c>
      <c r="K38" s="287">
        <f t="shared" si="2"/>
        <v>32.76704677682104</v>
      </c>
      <c r="L38" s="287">
        <f t="shared" si="3"/>
        <v>16.216216216216218</v>
      </c>
      <c r="M38" s="287">
        <f t="shared" si="4"/>
        <v>33.205924510272339</v>
      </c>
      <c r="N38" s="277"/>
      <c r="O38" s="288"/>
      <c r="P38" s="288"/>
    </row>
    <row r="39" spans="1:16" s="268" customFormat="1" ht="13.5" x14ac:dyDescent="0.25">
      <c r="A39" s="280" t="s">
        <v>36</v>
      </c>
      <c r="B39" s="281">
        <f t="shared" si="1"/>
        <v>13078</v>
      </c>
      <c r="C39" s="282">
        <f t="shared" si="0"/>
        <v>4483</v>
      </c>
      <c r="D39" s="283">
        <v>83</v>
      </c>
      <c r="E39" s="285">
        <v>18</v>
      </c>
      <c r="F39" s="283">
        <v>225</v>
      </c>
      <c r="G39" s="285">
        <v>32</v>
      </c>
      <c r="H39" s="283">
        <v>12770</v>
      </c>
      <c r="I39" s="286">
        <v>4433</v>
      </c>
      <c r="K39" s="287">
        <f t="shared" si="2"/>
        <v>34.278941734210122</v>
      </c>
      <c r="L39" s="287">
        <f t="shared" si="3"/>
        <v>16.233766233766232</v>
      </c>
      <c r="M39" s="287">
        <f t="shared" si="4"/>
        <v>34.714173844949094</v>
      </c>
      <c r="N39" s="277"/>
      <c r="O39" s="288"/>
      <c r="P39" s="288"/>
    </row>
    <row r="40" spans="1:16" s="268" customFormat="1" ht="13.5" x14ac:dyDescent="0.25">
      <c r="A40" s="280" t="s">
        <v>37</v>
      </c>
      <c r="B40" s="281">
        <f t="shared" si="1"/>
        <v>13015</v>
      </c>
      <c r="C40" s="282">
        <f t="shared" si="0"/>
        <v>4550</v>
      </c>
      <c r="D40" s="283">
        <v>87</v>
      </c>
      <c r="E40" s="285">
        <v>18</v>
      </c>
      <c r="F40" s="283">
        <v>229</v>
      </c>
      <c r="G40" s="285">
        <v>33</v>
      </c>
      <c r="H40" s="283">
        <v>12699</v>
      </c>
      <c r="I40" s="286">
        <v>4499</v>
      </c>
      <c r="K40" s="287">
        <f t="shared" si="2"/>
        <v>34.959661928543987</v>
      </c>
      <c r="L40" s="287">
        <f t="shared" si="3"/>
        <v>16.139240506329113</v>
      </c>
      <c r="M40" s="287">
        <f t="shared" si="4"/>
        <v>35.427986455626424</v>
      </c>
      <c r="N40" s="277"/>
      <c r="O40" s="288"/>
      <c r="P40" s="288"/>
    </row>
    <row r="41" spans="1:16" s="268" customFormat="1" ht="14.25" thickBot="1" x14ac:dyDescent="0.3">
      <c r="A41" s="388" t="s">
        <v>42</v>
      </c>
      <c r="B41" s="389">
        <f t="shared" si="1"/>
        <v>12920</v>
      </c>
      <c r="C41" s="346">
        <f t="shared" si="0"/>
        <v>4621</v>
      </c>
      <c r="D41" s="349">
        <v>87</v>
      </c>
      <c r="E41" s="363">
        <v>18</v>
      </c>
      <c r="F41" s="349">
        <v>228</v>
      </c>
      <c r="G41" s="363">
        <v>33</v>
      </c>
      <c r="H41" s="349">
        <v>12605</v>
      </c>
      <c r="I41" s="364">
        <v>4570</v>
      </c>
      <c r="K41" s="287">
        <f t="shared" ref="K41:K44" si="7">C41/B41*100</f>
        <v>35.766253869969042</v>
      </c>
      <c r="L41" s="287">
        <f t="shared" ref="L41:L44" si="8">(E41+G41)/(D41+F41)*100</f>
        <v>16.19047619047619</v>
      </c>
      <c r="M41" s="287">
        <f t="shared" ref="M41:M44" si="9">I41/H41*100</f>
        <v>36.255454184847288</v>
      </c>
      <c r="N41" s="277"/>
      <c r="O41" s="288"/>
      <c r="P41" s="288"/>
    </row>
    <row r="42" spans="1:16" s="268" customFormat="1" ht="13.5" x14ac:dyDescent="0.25">
      <c r="A42" s="384">
        <v>2015</v>
      </c>
      <c r="B42" s="385">
        <f t="shared" ref="B42:B43" si="10">D42+F42+H42</f>
        <v>12991</v>
      </c>
      <c r="C42" s="328">
        <f t="shared" ref="C42:C43" si="11">E42+G42+I42</f>
        <v>4774</v>
      </c>
      <c r="D42" s="331">
        <v>90</v>
      </c>
      <c r="E42" s="359">
        <v>20</v>
      </c>
      <c r="F42" s="331">
        <v>232</v>
      </c>
      <c r="G42" s="359">
        <v>34</v>
      </c>
      <c r="H42" s="331">
        <v>12669</v>
      </c>
      <c r="I42" s="360">
        <v>4720</v>
      </c>
      <c r="K42" s="287">
        <f t="shared" si="7"/>
        <v>36.748518204911093</v>
      </c>
      <c r="L42" s="287">
        <f t="shared" si="8"/>
        <v>16.770186335403729</v>
      </c>
      <c r="M42" s="287">
        <f t="shared" si="9"/>
        <v>37.256294893046018</v>
      </c>
      <c r="N42" s="277"/>
      <c r="O42" s="288"/>
      <c r="P42" s="288"/>
    </row>
    <row r="43" spans="1:16" s="268" customFormat="1" ht="13.5" x14ac:dyDescent="0.25">
      <c r="A43" s="280">
        <v>2016</v>
      </c>
      <c r="B43" s="281">
        <f t="shared" si="10"/>
        <v>12854</v>
      </c>
      <c r="C43" s="282">
        <f t="shared" si="11"/>
        <v>4821</v>
      </c>
      <c r="D43" s="283">
        <v>90</v>
      </c>
      <c r="E43" s="285">
        <v>21</v>
      </c>
      <c r="F43" s="283">
        <v>229</v>
      </c>
      <c r="G43" s="285">
        <v>32</v>
      </c>
      <c r="H43" s="283">
        <v>12535</v>
      </c>
      <c r="I43" s="286">
        <v>4768</v>
      </c>
      <c r="K43" s="287">
        <f t="shared" si="7"/>
        <v>37.5058347596079</v>
      </c>
      <c r="L43" s="287">
        <f t="shared" si="8"/>
        <v>16.614420062695924</v>
      </c>
      <c r="M43" s="287">
        <f t="shared" si="9"/>
        <v>38.037495013960907</v>
      </c>
      <c r="N43" s="277"/>
      <c r="O43" s="288"/>
      <c r="P43" s="288"/>
    </row>
    <row r="44" spans="1:16" s="268" customFormat="1" ht="13.5" x14ac:dyDescent="0.25">
      <c r="A44" s="280">
        <v>2017</v>
      </c>
      <c r="B44" s="281">
        <f t="shared" si="1"/>
        <v>12804</v>
      </c>
      <c r="C44" s="282">
        <f t="shared" si="0"/>
        <v>4906</v>
      </c>
      <c r="D44" s="283">
        <v>92</v>
      </c>
      <c r="E44" s="285">
        <v>22</v>
      </c>
      <c r="F44" s="283">
        <v>229</v>
      </c>
      <c r="G44" s="285">
        <v>33</v>
      </c>
      <c r="H44" s="283">
        <v>12483</v>
      </c>
      <c r="I44" s="286">
        <v>4851</v>
      </c>
      <c r="J44" s="289"/>
      <c r="K44" s="278">
        <f t="shared" si="7"/>
        <v>38.316151202749147</v>
      </c>
      <c r="L44" s="278">
        <f t="shared" si="8"/>
        <v>17.133956386292834</v>
      </c>
      <c r="M44" s="278">
        <f t="shared" si="9"/>
        <v>38.86085075702956</v>
      </c>
      <c r="N44" s="271"/>
      <c r="O44" s="288"/>
      <c r="P44" s="288"/>
    </row>
    <row r="45" spans="1:16" s="268" customFormat="1" ht="13.5" x14ac:dyDescent="0.25">
      <c r="A45" s="280">
        <v>2018</v>
      </c>
      <c r="B45" s="281">
        <f t="shared" ref="B45" si="12">D45+F45+H45</f>
        <v>12584</v>
      </c>
      <c r="C45" s="282">
        <f t="shared" ref="C45" si="13">E45+G45+I45</f>
        <v>4903</v>
      </c>
      <c r="D45" s="283">
        <v>100</v>
      </c>
      <c r="E45" s="285">
        <v>22</v>
      </c>
      <c r="F45" s="283">
        <v>224</v>
      </c>
      <c r="G45" s="285">
        <v>32</v>
      </c>
      <c r="H45" s="283">
        <v>12260</v>
      </c>
      <c r="I45" s="286">
        <v>4849</v>
      </c>
      <c r="J45" s="289"/>
      <c r="K45" s="278">
        <f t="shared" ref="K45" si="14">C45/B45*100</f>
        <v>38.96217418944692</v>
      </c>
      <c r="L45" s="278">
        <f t="shared" ref="L45" si="15">(E45+G45)/(D45+F45)*100</f>
        <v>16.666666666666664</v>
      </c>
      <c r="M45" s="278">
        <f t="shared" ref="M45" si="16">I45/H45*100</f>
        <v>39.551386623164767</v>
      </c>
      <c r="N45" s="271"/>
      <c r="O45" s="288"/>
      <c r="P45" s="288"/>
    </row>
    <row r="46" spans="1:16" s="268" customFormat="1" ht="14.25" thickBot="1" x14ac:dyDescent="0.3">
      <c r="A46" s="392">
        <v>2019</v>
      </c>
      <c r="B46" s="393">
        <f t="shared" ref="B46" si="17">D46+F46+H46</f>
        <v>12327</v>
      </c>
      <c r="C46" s="394">
        <f t="shared" ref="C46" si="18">E46+G46+I46</f>
        <v>4944</v>
      </c>
      <c r="D46" s="395">
        <v>113</v>
      </c>
      <c r="E46" s="600">
        <v>24</v>
      </c>
      <c r="F46" s="395">
        <v>225</v>
      </c>
      <c r="G46" s="600">
        <v>36</v>
      </c>
      <c r="H46" s="395">
        <v>11989</v>
      </c>
      <c r="I46" s="601">
        <v>4884</v>
      </c>
      <c r="J46" s="289"/>
      <c r="K46" s="278">
        <f t="shared" ref="K46:K47" si="19">C46/B46*100</f>
        <v>40.107082015088828</v>
      </c>
      <c r="L46" s="278">
        <f t="shared" ref="L46:L47" si="20">(E46+G46)/(D46+F46)*100</f>
        <v>17.751479289940828</v>
      </c>
      <c r="M46" s="278">
        <f t="shared" ref="M46:M47" si="21">I46/H46*100</f>
        <v>40.737342564017013</v>
      </c>
      <c r="N46" s="271"/>
      <c r="O46" s="288"/>
      <c r="P46" s="288"/>
    </row>
    <row r="47" spans="1:16" s="268" customFormat="1" ht="13.5" x14ac:dyDescent="0.25">
      <c r="A47" s="609">
        <v>2020</v>
      </c>
      <c r="B47" s="606">
        <f t="shared" ref="B47" si="22">D47+F47+H47</f>
        <v>12178</v>
      </c>
      <c r="C47" s="602">
        <f t="shared" ref="C47" si="23">E47+G47+I47</f>
        <v>5000</v>
      </c>
      <c r="D47" s="603">
        <v>111</v>
      </c>
      <c r="E47" s="604">
        <v>23</v>
      </c>
      <c r="F47" s="603">
        <v>224</v>
      </c>
      <c r="G47" s="604">
        <v>38</v>
      </c>
      <c r="H47" s="603">
        <v>11843</v>
      </c>
      <c r="I47" s="605">
        <v>4939</v>
      </c>
      <c r="J47" s="289"/>
      <c r="K47" s="278">
        <f t="shared" si="19"/>
        <v>41.057644933486614</v>
      </c>
      <c r="L47" s="278">
        <f t="shared" si="20"/>
        <v>18.208955223880597</v>
      </c>
      <c r="M47" s="278">
        <f t="shared" si="21"/>
        <v>41.703960145233474</v>
      </c>
      <c r="N47" s="289"/>
      <c r="O47" s="288"/>
      <c r="P47" s="288"/>
    </row>
    <row r="48" spans="1:16" s="268" customFormat="1" ht="13.5" x14ac:dyDescent="0.25">
      <c r="A48" s="280">
        <v>2021</v>
      </c>
      <c r="B48" s="607">
        <f t="shared" ref="B48" si="24">D48+F48+H48</f>
        <v>12028</v>
      </c>
      <c r="C48" s="282">
        <f t="shared" ref="C48" si="25">E48+G48+I48</f>
        <v>5023</v>
      </c>
      <c r="D48" s="283">
        <v>110</v>
      </c>
      <c r="E48" s="285">
        <v>23</v>
      </c>
      <c r="F48" s="283">
        <v>224</v>
      </c>
      <c r="G48" s="285">
        <v>41</v>
      </c>
      <c r="H48" s="283">
        <v>11694</v>
      </c>
      <c r="I48" s="286">
        <v>4959</v>
      </c>
      <c r="J48" s="289"/>
      <c r="K48" s="278">
        <f t="shared" ref="K48" si="26">C48/B48*100</f>
        <v>41.760891253741271</v>
      </c>
      <c r="L48" s="278">
        <f t="shared" ref="L48" si="27">(E48+G48)/(D48+F48)*100</f>
        <v>19.161676646706589</v>
      </c>
      <c r="M48" s="278">
        <f t="shared" ref="M48" si="28">I48/H48*100</f>
        <v>42.40636223704464</v>
      </c>
      <c r="N48" s="289"/>
      <c r="O48" s="288"/>
      <c r="P48" s="288"/>
    </row>
    <row r="49" spans="1:16" s="268" customFormat="1" ht="13.5" x14ac:dyDescent="0.25">
      <c r="A49" s="280">
        <v>2022</v>
      </c>
      <c r="B49" s="607">
        <f t="shared" ref="B49" si="29">D49+F49+H49</f>
        <v>11626</v>
      </c>
      <c r="C49" s="282">
        <f t="shared" ref="C49" si="30">E49+G49+I49</f>
        <v>5009</v>
      </c>
      <c r="D49" s="283">
        <v>109</v>
      </c>
      <c r="E49" s="285">
        <v>21</v>
      </c>
      <c r="F49" s="283">
        <v>222</v>
      </c>
      <c r="G49" s="285">
        <v>40</v>
      </c>
      <c r="H49" s="283">
        <v>11295</v>
      </c>
      <c r="I49" s="286">
        <v>4948</v>
      </c>
      <c r="J49" s="289"/>
      <c r="K49" s="278">
        <f t="shared" ref="K49" si="31">C49/B49*100</f>
        <v>43.084465852399795</v>
      </c>
      <c r="L49" s="278">
        <f t="shared" ref="L49" si="32">(E49+G49)/(D49+F49)*100</f>
        <v>18.429003021148034</v>
      </c>
      <c r="M49" s="278">
        <f t="shared" ref="M49" si="33">I49/H49*100</f>
        <v>43.806994245241256</v>
      </c>
      <c r="N49" s="289"/>
      <c r="O49" s="288"/>
      <c r="P49" s="288"/>
    </row>
    <row r="50" spans="1:16" s="268" customFormat="1" ht="13.5" x14ac:dyDescent="0.25">
      <c r="A50" s="280">
        <v>2023</v>
      </c>
      <c r="B50" s="607">
        <f t="shared" ref="B50" si="34">D50+F50+H50</f>
        <v>11179</v>
      </c>
      <c r="C50" s="282">
        <f t="shared" ref="C50" si="35">E50+G50+I50</f>
        <v>4986</v>
      </c>
      <c r="D50" s="283">
        <v>57</v>
      </c>
      <c r="E50" s="285">
        <v>4</v>
      </c>
      <c r="F50" s="283">
        <v>210</v>
      </c>
      <c r="G50" s="285">
        <v>41</v>
      </c>
      <c r="H50" s="283">
        <v>10912</v>
      </c>
      <c r="I50" s="286">
        <v>4941</v>
      </c>
      <c r="J50" s="289"/>
      <c r="K50" s="278">
        <f t="shared" ref="K50" si="36">C50/B50*100</f>
        <v>44.601484927095449</v>
      </c>
      <c r="L50" s="278">
        <f t="shared" ref="L50" si="37">(E50+G50)/(D50+F50)*100</f>
        <v>16.853932584269664</v>
      </c>
      <c r="M50" s="278">
        <f t="shared" ref="M50" si="38">I50/H50*100</f>
        <v>45.28042521994135</v>
      </c>
      <c r="N50" s="289"/>
      <c r="O50" s="288"/>
      <c r="P50" s="288"/>
    </row>
    <row r="51" spans="1:16" s="268" customFormat="1" ht="14.25" thickBot="1" x14ac:dyDescent="0.3">
      <c r="A51" s="388">
        <v>2024</v>
      </c>
      <c r="B51" s="608">
        <v>10886</v>
      </c>
      <c r="C51" s="346">
        <v>4985</v>
      </c>
      <c r="D51" s="349">
        <v>53</v>
      </c>
      <c r="E51" s="363">
        <v>4</v>
      </c>
      <c r="F51" s="349">
        <v>205</v>
      </c>
      <c r="G51" s="363">
        <v>42</v>
      </c>
      <c r="H51" s="349">
        <v>10628</v>
      </c>
      <c r="I51" s="364">
        <v>4939</v>
      </c>
      <c r="J51" s="289"/>
      <c r="K51" s="278">
        <f t="shared" ref="K51" si="39">C51/B51*100</f>
        <v>45.792761344846596</v>
      </c>
      <c r="L51" s="278">
        <f t="shared" ref="L51" si="40">(E51+G51)/(D51+F51)*100</f>
        <v>17.829457364341085</v>
      </c>
      <c r="M51" s="278">
        <f t="shared" ref="M51" si="41">I51/H51*100</f>
        <v>46.47158449378999</v>
      </c>
      <c r="N51" s="289"/>
      <c r="O51" s="288"/>
      <c r="P51" s="288"/>
    </row>
    <row r="52" spans="1:16" s="277" customFormat="1" ht="13.5" x14ac:dyDescent="0.25">
      <c r="A52" s="513"/>
      <c r="B52" s="816"/>
      <c r="C52" s="816"/>
      <c r="D52" s="817"/>
      <c r="E52" s="818"/>
      <c r="F52" s="817"/>
      <c r="G52" s="818"/>
      <c r="H52" s="817"/>
      <c r="I52" s="818"/>
      <c r="J52" s="271"/>
      <c r="K52" s="278"/>
      <c r="L52" s="278"/>
      <c r="M52" s="278"/>
      <c r="N52" s="271"/>
      <c r="O52" s="288"/>
      <c r="P52" s="288"/>
    </row>
    <row r="53" spans="1:16" s="268" customFormat="1" ht="13.5" x14ac:dyDescent="0.3">
      <c r="A53" s="233" t="s">
        <v>116</v>
      </c>
      <c r="B53" s="233"/>
      <c r="C53" s="233"/>
      <c r="D53" s="233"/>
      <c r="E53" s="233"/>
      <c r="F53" s="233"/>
      <c r="G53" s="233"/>
      <c r="H53" s="233"/>
      <c r="I53" s="290"/>
      <c r="K53" s="287"/>
      <c r="L53" s="287"/>
      <c r="M53" s="287"/>
      <c r="O53" s="288"/>
      <c r="P53" s="288"/>
    </row>
    <row r="54" spans="1:16" s="268" customFormat="1" ht="13.5" x14ac:dyDescent="0.3">
      <c r="A54" s="233" t="s">
        <v>117</v>
      </c>
      <c r="B54" s="233"/>
      <c r="C54" s="233"/>
      <c r="D54" s="233"/>
      <c r="E54" s="233"/>
      <c r="F54" s="233"/>
      <c r="G54" s="233"/>
      <c r="H54" s="233"/>
      <c r="I54" s="233"/>
    </row>
    <row r="55" spans="1:16" s="268" customFormat="1" ht="13.5" x14ac:dyDescent="0.3">
      <c r="A55" s="233" t="s">
        <v>118</v>
      </c>
      <c r="B55" s="233"/>
      <c r="C55" s="233"/>
      <c r="D55" s="233"/>
      <c r="E55" s="233"/>
      <c r="F55" s="233"/>
      <c r="G55" s="233"/>
      <c r="H55" s="290"/>
      <c r="I55" s="290"/>
    </row>
    <row r="56" spans="1:16" s="268" customFormat="1" ht="13.5" x14ac:dyDescent="0.3">
      <c r="A56" s="233" t="s">
        <v>119</v>
      </c>
      <c r="B56" s="233"/>
      <c r="C56" s="233"/>
      <c r="D56" s="233"/>
      <c r="E56" s="233"/>
      <c r="F56" s="233"/>
      <c r="G56" s="233"/>
      <c r="H56" s="233"/>
      <c r="I56" s="233"/>
      <c r="J56" s="291"/>
    </row>
    <row r="57" spans="1:16" s="268" customFormat="1" ht="13.5" x14ac:dyDescent="0.3">
      <c r="A57" s="233" t="s">
        <v>115</v>
      </c>
      <c r="B57" s="235"/>
      <c r="C57" s="235"/>
      <c r="D57" s="292"/>
      <c r="E57" s="292"/>
      <c r="F57" s="290"/>
      <c r="G57" s="290"/>
      <c r="H57" s="290"/>
      <c r="I57" s="290"/>
    </row>
    <row r="58" spans="1:16" s="268" customFormat="1" ht="13.5" x14ac:dyDescent="0.3">
      <c r="A58" s="293" t="s">
        <v>142</v>
      </c>
      <c r="B58" s="292"/>
      <c r="C58" s="292"/>
      <c r="D58" s="292"/>
      <c r="E58" s="292"/>
      <c r="F58" s="294"/>
      <c r="G58" s="269"/>
      <c r="H58" s="269"/>
      <c r="I58" s="269"/>
    </row>
    <row r="59" spans="1:16" x14ac:dyDescent="0.3">
      <c r="A59" s="138" t="s">
        <v>9</v>
      </c>
      <c r="B59" s="140">
        <v>3.1376834217920702</v>
      </c>
      <c r="C59" s="140">
        <v>69.153918201685912</v>
      </c>
      <c r="D59" s="140">
        <v>12.519512956603185</v>
      </c>
      <c r="E59" s="140">
        <v>15.188885419918826</v>
      </c>
      <c r="F59" s="139"/>
    </row>
    <row r="60" spans="1:16" x14ac:dyDescent="0.3">
      <c r="A60" s="138" t="s">
        <v>10</v>
      </c>
      <c r="B60" s="140">
        <v>4.1299303944315549</v>
      </c>
      <c r="C60" s="140">
        <v>69.74477958236659</v>
      </c>
      <c r="D60" s="140">
        <v>11.477184841453983</v>
      </c>
      <c r="E60" s="140">
        <v>14.648105181747873</v>
      </c>
      <c r="F60" s="139"/>
    </row>
    <row r="61" spans="1:16" x14ac:dyDescent="0.3">
      <c r="A61" s="138" t="s">
        <v>11</v>
      </c>
      <c r="B61" s="140">
        <v>5.3422112109012074</v>
      </c>
      <c r="C61" s="140">
        <v>70.703004026014256</v>
      </c>
      <c r="D61" s="140">
        <v>9.5075874883864966</v>
      </c>
      <c r="E61" s="140">
        <v>14.447197274698048</v>
      </c>
      <c r="F61" s="139"/>
    </row>
    <row r="62" spans="1:16" x14ac:dyDescent="0.3">
      <c r="A62" s="138" t="s">
        <v>12</v>
      </c>
      <c r="B62" s="140">
        <v>7.0984915705412597</v>
      </c>
      <c r="C62" s="140">
        <v>69.949719018042003</v>
      </c>
      <c r="D62" s="140">
        <v>9.2724046140195213</v>
      </c>
      <c r="E62" s="140">
        <v>13.679384797397221</v>
      </c>
      <c r="F62" s="139"/>
    </row>
    <row r="63" spans="1:16" x14ac:dyDescent="0.3">
      <c r="A63" s="138" t="s">
        <v>13</v>
      </c>
      <c r="B63" s="140">
        <v>9.3727675382197457</v>
      </c>
      <c r="C63" s="140">
        <v>69.124160594370622</v>
      </c>
      <c r="D63" s="140">
        <v>8.0297185312187445</v>
      </c>
      <c r="E63" s="140">
        <v>13.473353336190886</v>
      </c>
      <c r="F63" s="139"/>
    </row>
    <row r="64" spans="1:16" x14ac:dyDescent="0.3">
      <c r="A64" s="138" t="s">
        <v>14</v>
      </c>
      <c r="B64" s="140">
        <v>11.812516933080467</v>
      </c>
      <c r="C64" s="140">
        <v>67.772961257111902</v>
      </c>
      <c r="D64" s="140">
        <v>7.7485776212408553</v>
      </c>
      <c r="E64" s="140">
        <v>12.665944188566783</v>
      </c>
      <c r="F64" s="139"/>
    </row>
    <row r="65" spans="1:6" x14ac:dyDescent="0.3">
      <c r="A65" s="138" t="s">
        <v>15</v>
      </c>
      <c r="B65" s="140">
        <v>13.642650572111153</v>
      </c>
      <c r="C65" s="140">
        <v>66.063120834905064</v>
      </c>
      <c r="D65" s="140">
        <v>6.5384131774173264</v>
      </c>
      <c r="E65" s="140">
        <v>13.755815415566452</v>
      </c>
      <c r="F65" s="139"/>
    </row>
    <row r="66" spans="1:6" x14ac:dyDescent="0.3">
      <c r="A66" s="138" t="s">
        <v>16</v>
      </c>
      <c r="B66" s="140">
        <v>15.907490021131721</v>
      </c>
      <c r="C66" s="140">
        <v>64.580887532284564</v>
      </c>
      <c r="D66" s="140">
        <v>5.3416294904907256</v>
      </c>
      <c r="E66" s="140">
        <v>14.16999295609298</v>
      </c>
      <c r="F66" s="139"/>
    </row>
    <row r="67" spans="1:6" x14ac:dyDescent="0.3">
      <c r="A67" s="138" t="s">
        <v>17</v>
      </c>
      <c r="B67" s="140">
        <v>18.118351063829788</v>
      </c>
      <c r="C67" s="140">
        <v>62.63297872340425</v>
      </c>
      <c r="D67" s="140">
        <v>4.9534574468085104</v>
      </c>
      <c r="E67" s="140">
        <v>14.295212765957446</v>
      </c>
      <c r="F67" s="139"/>
    </row>
    <row r="68" spans="1:6" x14ac:dyDescent="0.3">
      <c r="A68" s="138" t="s">
        <v>18</v>
      </c>
      <c r="B68" s="140">
        <v>20.522666666666666</v>
      </c>
      <c r="C68" s="140">
        <v>59.658666666666669</v>
      </c>
      <c r="D68" s="140">
        <v>3.6799999999999997</v>
      </c>
      <c r="E68" s="140">
        <v>16.138666666666669</v>
      </c>
      <c r="F68" s="139"/>
    </row>
    <row r="69" spans="1:6" x14ac:dyDescent="0.3">
      <c r="A69" s="138" t="s">
        <v>19</v>
      </c>
      <c r="B69" s="140">
        <v>22.996918335901388</v>
      </c>
      <c r="C69" s="140">
        <v>57.058936825885972</v>
      </c>
      <c r="D69" s="140">
        <v>3.6016949152542375</v>
      </c>
      <c r="E69" s="140">
        <v>16.342449922958398</v>
      </c>
      <c r="F69" s="139"/>
    </row>
    <row r="70" spans="1:6" x14ac:dyDescent="0.3">
      <c r="A70" s="138" t="s">
        <v>20</v>
      </c>
      <c r="B70" s="140">
        <v>25.757707338254448</v>
      </c>
      <c r="C70" s="140">
        <v>53.686495874945727</v>
      </c>
      <c r="D70" s="140">
        <v>3.6908380373425969</v>
      </c>
      <c r="E70" s="140">
        <v>16.86495874945723</v>
      </c>
      <c r="F70" s="139"/>
    </row>
    <row r="71" spans="1:6" x14ac:dyDescent="0.3">
      <c r="A71" s="138" t="s">
        <v>21</v>
      </c>
      <c r="B71" s="140">
        <v>27.462303496952195</v>
      </c>
      <c r="C71" s="140">
        <v>50.71382739813923</v>
      </c>
      <c r="D71" s="140">
        <v>4.2990054539621427</v>
      </c>
      <c r="E71" s="140">
        <v>17.524863650946422</v>
      </c>
      <c r="F71" s="139"/>
    </row>
    <row r="72" spans="1:6" x14ac:dyDescent="0.3">
      <c r="A72" s="138" t="s">
        <v>22</v>
      </c>
      <c r="B72" s="140">
        <v>37.140765147354934</v>
      </c>
      <c r="C72" s="140">
        <v>59.848068826652025</v>
      </c>
      <c r="D72" s="140">
        <v>2.7915064982610289</v>
      </c>
      <c r="E72" s="140">
        <v>0.21965952773201539</v>
      </c>
      <c r="F72" s="139"/>
    </row>
    <row r="73" spans="1:6" x14ac:dyDescent="0.3">
      <c r="A73" s="138" t="s">
        <v>23</v>
      </c>
      <c r="B73" s="140">
        <v>40.602758984272029</v>
      </c>
      <c r="C73" s="140">
        <v>56.734909058957918</v>
      </c>
      <c r="D73" s="140">
        <v>2.4426676039012389</v>
      </c>
      <c r="E73" s="140">
        <v>0.21966435286881641</v>
      </c>
      <c r="F73" s="139"/>
    </row>
    <row r="74" spans="1:6" x14ac:dyDescent="0.3">
      <c r="A74" s="138" t="s">
        <v>24</v>
      </c>
      <c r="B74" s="140">
        <v>43.768685401896299</v>
      </c>
      <c r="C74" s="140">
        <v>53.44665584692919</v>
      </c>
      <c r="D74" s="140">
        <v>2.6223626889894938</v>
      </c>
      <c r="E74" s="140">
        <v>0.16229606218501752</v>
      </c>
      <c r="F74" s="139"/>
    </row>
    <row r="75" spans="1:6" x14ac:dyDescent="0.3">
      <c r="A75" s="138" t="s">
        <v>25</v>
      </c>
      <c r="B75" s="140">
        <v>46.95301336471379</v>
      </c>
      <c r="C75" s="140">
        <v>50.197528788770271</v>
      </c>
      <c r="D75" s="140">
        <v>2.4459947886021687</v>
      </c>
      <c r="E75" s="140">
        <v>0.4034630579137598</v>
      </c>
      <c r="F75" s="139"/>
    </row>
    <row r="76" spans="1:6" x14ac:dyDescent="0.3">
      <c r="A76" s="138" t="s">
        <v>26</v>
      </c>
      <c r="B76" s="140">
        <v>50.312602829878251</v>
      </c>
      <c r="C76" s="140">
        <v>47.137216189536026</v>
      </c>
      <c r="D76" s="140">
        <v>2.4185587364264562</v>
      </c>
      <c r="E76" s="140">
        <v>0.13162224415926291</v>
      </c>
      <c r="F76" s="139"/>
    </row>
    <row r="77" spans="1:6" x14ac:dyDescent="0.3">
      <c r="A77" s="138" t="s">
        <v>27</v>
      </c>
      <c r="B77" s="140">
        <v>53.340571237681644</v>
      </c>
      <c r="C77" s="140">
        <v>44.396191748789043</v>
      </c>
      <c r="D77" s="140">
        <v>2.1463170202104558</v>
      </c>
      <c r="E77" s="140">
        <v>0.11691999331885754</v>
      </c>
      <c r="F77" s="139"/>
    </row>
    <row r="78" spans="1:6" x14ac:dyDescent="0.3">
      <c r="A78" s="138" t="s">
        <v>28</v>
      </c>
      <c r="B78" s="140">
        <v>55.525606469002696</v>
      </c>
      <c r="C78" s="140">
        <v>42.183288409703508</v>
      </c>
      <c r="D78" s="140">
        <v>2.147911051212938</v>
      </c>
      <c r="E78" s="140">
        <v>0.14319407008086255</v>
      </c>
      <c r="F78" s="139"/>
    </row>
    <row r="79" spans="1:6" x14ac:dyDescent="0.3">
      <c r="A79" s="138" t="s">
        <v>29</v>
      </c>
      <c r="B79" s="140">
        <v>57.021701172362185</v>
      </c>
      <c r="C79" s="140">
        <v>40.109753055624843</v>
      </c>
      <c r="D79" s="140">
        <v>2.5858485075247359</v>
      </c>
      <c r="E79" s="140">
        <v>0.28269726448823479</v>
      </c>
      <c r="F79" s="139"/>
    </row>
    <row r="80" spans="1:6" x14ac:dyDescent="0.3">
      <c r="A80" s="138" t="s">
        <v>30</v>
      </c>
      <c r="B80" s="140">
        <v>58.041663152568098</v>
      </c>
      <c r="C80" s="140">
        <v>38.492030024458124</v>
      </c>
      <c r="D80" s="140">
        <v>3.1120856877793708</v>
      </c>
      <c r="E80" s="140">
        <v>0.35422113519439996</v>
      </c>
      <c r="F80" s="139"/>
    </row>
    <row r="81" spans="1:6" x14ac:dyDescent="0.3">
      <c r="A81" s="138" t="s">
        <v>31</v>
      </c>
      <c r="B81" s="140">
        <v>59.974326059050064</v>
      </c>
      <c r="C81" s="140">
        <v>36.379974326059049</v>
      </c>
      <c r="D81" s="140">
        <v>3.260590500641849</v>
      </c>
      <c r="E81" s="140">
        <v>0.38510911424903727</v>
      </c>
      <c r="F81" s="139"/>
    </row>
    <row r="82" spans="1:6" x14ac:dyDescent="0.3">
      <c r="A82" s="138" t="s">
        <v>32</v>
      </c>
      <c r="B82" s="140">
        <v>60.090909090909093</v>
      </c>
      <c r="C82" s="140">
        <v>35.479338842975203</v>
      </c>
      <c r="D82" s="140">
        <v>4.0247933884297522</v>
      </c>
      <c r="E82" s="140">
        <v>0.4049586776859504</v>
      </c>
      <c r="F82" s="139"/>
    </row>
    <row r="83" spans="1:6" x14ac:dyDescent="0.3">
      <c r="A83" s="138" t="s">
        <v>33</v>
      </c>
      <c r="B83" s="140">
        <v>61.11958878804915</v>
      </c>
      <c r="C83" s="140">
        <v>33.924985944904023</v>
      </c>
      <c r="D83" s="140">
        <v>4.5136936792225519</v>
      </c>
      <c r="E83" s="140">
        <v>0.44173158782427119</v>
      </c>
      <c r="F83" s="139"/>
    </row>
    <row r="84" spans="1:6" x14ac:dyDescent="0.3">
      <c r="A84" s="138" t="s">
        <v>34</v>
      </c>
      <c r="B84" s="140">
        <v>61.675977653631286</v>
      </c>
      <c r="C84" s="140">
        <v>33.312051077414203</v>
      </c>
      <c r="D84" s="140">
        <v>4.5490822027134881</v>
      </c>
      <c r="E84" s="140">
        <v>0.46288906624102155</v>
      </c>
      <c r="F84" s="139"/>
    </row>
    <row r="85" spans="1:6" x14ac:dyDescent="0.3">
      <c r="A85" s="138" t="s">
        <v>35</v>
      </c>
      <c r="B85" s="140">
        <v>61.888139011713591</v>
      </c>
      <c r="C85" s="140">
        <v>33.139399581103099</v>
      </c>
      <c r="D85" s="140">
        <v>4.5845939027228297</v>
      </c>
      <c r="E85" s="140">
        <v>0.3878675044604763</v>
      </c>
      <c r="F85" s="139"/>
    </row>
    <row r="86" spans="1:6" x14ac:dyDescent="0.3">
      <c r="A86" s="138" t="s">
        <v>36</v>
      </c>
      <c r="B86" s="140">
        <v>62.601315185808225</v>
      </c>
      <c r="C86" s="140">
        <v>32.512616608044041</v>
      </c>
      <c r="D86" s="140">
        <v>4.4961003211500223</v>
      </c>
      <c r="E86" s="140">
        <v>0.38996788499770607</v>
      </c>
      <c r="F86" s="139"/>
    </row>
    <row r="87" spans="1:6" x14ac:dyDescent="0.3">
      <c r="A87" s="138" t="s">
        <v>37</v>
      </c>
      <c r="B87" s="140">
        <v>63.826354206684599</v>
      </c>
      <c r="C87" s="140">
        <v>31.678832116788318</v>
      </c>
      <c r="D87" s="140">
        <v>4.2028428736073762</v>
      </c>
      <c r="E87" s="140">
        <v>0.29197080291970801</v>
      </c>
      <c r="F87" s="139"/>
    </row>
    <row r="88" spans="1:6" x14ac:dyDescent="0.3">
      <c r="A88" s="138" t="s">
        <v>42</v>
      </c>
      <c r="B88" s="140">
        <v>64.876160990712066</v>
      </c>
      <c r="C88" s="140">
        <v>31.060371517027864</v>
      </c>
      <c r="D88" s="140">
        <v>3.7074303405572757</v>
      </c>
      <c r="E88" s="140">
        <v>0.35603715170278638</v>
      </c>
      <c r="F88" s="139"/>
    </row>
    <row r="89" spans="1:6" x14ac:dyDescent="0.3">
      <c r="A89" s="138" t="s">
        <v>43</v>
      </c>
      <c r="B89" s="140">
        <v>65.499191748133327</v>
      </c>
      <c r="C89" s="140">
        <v>30.721268570548844</v>
      </c>
      <c r="D89" s="140">
        <v>3.4716342082980525</v>
      </c>
      <c r="E89" s="140">
        <v>0.30790547301978294</v>
      </c>
      <c r="F89" s="139"/>
    </row>
    <row r="90" spans="1:6" x14ac:dyDescent="0.3">
      <c r="A90" s="138"/>
      <c r="B90" s="138"/>
      <c r="C90" s="138"/>
      <c r="D90" s="139"/>
      <c r="E90" s="139"/>
      <c r="F90" s="139"/>
    </row>
    <row r="91" spans="1:6" x14ac:dyDescent="0.3">
      <c r="A91" s="138"/>
      <c r="B91" s="138"/>
      <c r="C91" s="138"/>
      <c r="D91" s="139"/>
      <c r="E91" s="139"/>
      <c r="F91" s="139"/>
    </row>
    <row r="92" spans="1:6" x14ac:dyDescent="0.3">
      <c r="A92" s="138"/>
      <c r="B92" s="138"/>
      <c r="C92" s="138"/>
      <c r="D92" s="139"/>
      <c r="E92" s="139"/>
      <c r="F92" s="139"/>
    </row>
    <row r="93" spans="1:6" x14ac:dyDescent="0.3">
      <c r="A93" s="138"/>
      <c r="B93" s="138"/>
      <c r="C93" s="138"/>
      <c r="D93" s="139"/>
      <c r="E93" s="139"/>
      <c r="F93" s="139"/>
    </row>
    <row r="94" spans="1:6" x14ac:dyDescent="0.3">
      <c r="A94" s="138"/>
      <c r="B94" s="138"/>
      <c r="C94" s="138"/>
      <c r="D94" s="139"/>
      <c r="E94" s="139"/>
      <c r="F94" s="139"/>
    </row>
    <row r="95" spans="1:6" x14ac:dyDescent="0.3">
      <c r="A95" s="138"/>
      <c r="B95" s="138"/>
      <c r="C95" s="138"/>
      <c r="D95" s="139"/>
      <c r="E95" s="139"/>
      <c r="F95" s="139"/>
    </row>
    <row r="96" spans="1:6" x14ac:dyDescent="0.3">
      <c r="A96" s="138"/>
      <c r="B96" s="138"/>
      <c r="C96" s="138"/>
      <c r="D96" s="139"/>
      <c r="E96" s="139"/>
      <c r="F96" s="139"/>
    </row>
    <row r="97" spans="1:6" x14ac:dyDescent="0.3">
      <c r="A97" s="138"/>
      <c r="B97" s="138"/>
      <c r="C97" s="138"/>
      <c r="D97" s="139"/>
      <c r="E97" s="139"/>
      <c r="F97" s="139"/>
    </row>
    <row r="98" spans="1:6" x14ac:dyDescent="0.3">
      <c r="A98" s="138"/>
      <c r="B98" s="138"/>
      <c r="C98" s="138"/>
      <c r="D98" s="139"/>
      <c r="E98" s="139"/>
      <c r="F98" s="139"/>
    </row>
    <row r="99" spans="1:6" x14ac:dyDescent="0.3">
      <c r="A99" s="138"/>
      <c r="B99" s="138"/>
      <c r="C99" s="138"/>
      <c r="D99" s="139"/>
      <c r="E99" s="139"/>
      <c r="F99" s="139"/>
    </row>
    <row r="100" spans="1:6" x14ac:dyDescent="0.3">
      <c r="A100" s="138"/>
      <c r="B100" s="138"/>
      <c r="C100" s="138"/>
      <c r="D100" s="139"/>
      <c r="E100" s="139"/>
      <c r="F100" s="139"/>
    </row>
    <row r="101" spans="1:6" x14ac:dyDescent="0.3">
      <c r="A101" s="138"/>
      <c r="B101" s="138"/>
      <c r="C101" s="138"/>
      <c r="D101" s="139"/>
      <c r="E101" s="139"/>
      <c r="F101" s="139"/>
    </row>
    <row r="102" spans="1:6" x14ac:dyDescent="0.3">
      <c r="A102" s="138"/>
      <c r="B102" s="138"/>
      <c r="C102" s="138"/>
      <c r="D102" s="139"/>
      <c r="E102" s="139"/>
      <c r="F102" s="139"/>
    </row>
    <row r="103" spans="1:6" x14ac:dyDescent="0.3">
      <c r="A103" s="138"/>
      <c r="B103" s="138"/>
      <c r="C103" s="138"/>
      <c r="D103" s="139"/>
      <c r="E103" s="139"/>
      <c r="F103" s="139"/>
    </row>
    <row r="104" spans="1:6" x14ac:dyDescent="0.3">
      <c r="A104" s="138"/>
      <c r="B104" s="138"/>
      <c r="C104" s="138"/>
      <c r="D104" s="139"/>
      <c r="E104" s="139"/>
      <c r="F104" s="139"/>
    </row>
    <row r="105" spans="1:6" x14ac:dyDescent="0.3">
      <c r="A105" s="138"/>
      <c r="B105" s="138"/>
      <c r="C105" s="138"/>
      <c r="D105" s="139"/>
      <c r="E105" s="139"/>
      <c r="F105" s="139"/>
    </row>
    <row r="106" spans="1:6" x14ac:dyDescent="0.3">
      <c r="A106" s="138"/>
      <c r="B106" s="138"/>
      <c r="C106" s="138"/>
      <c r="D106" s="139"/>
      <c r="E106" s="139"/>
      <c r="F106" s="139"/>
    </row>
    <row r="107" spans="1:6" x14ac:dyDescent="0.3">
      <c r="A107" s="138"/>
      <c r="B107" s="138"/>
      <c r="C107" s="138"/>
      <c r="D107" s="139"/>
      <c r="E107" s="139"/>
      <c r="F107" s="139"/>
    </row>
    <row r="108" spans="1:6" x14ac:dyDescent="0.3">
      <c r="A108" s="138"/>
      <c r="B108" s="138"/>
      <c r="C108" s="138"/>
      <c r="D108" s="139"/>
      <c r="E108" s="139"/>
      <c r="F108" s="139"/>
    </row>
    <row r="109" spans="1:6" x14ac:dyDescent="0.3">
      <c r="A109" s="138"/>
      <c r="B109" s="138"/>
      <c r="C109" s="138"/>
      <c r="D109" s="139"/>
      <c r="E109" s="139"/>
      <c r="F109" s="139"/>
    </row>
    <row r="110" spans="1:6" x14ac:dyDescent="0.3">
      <c r="A110" s="138"/>
      <c r="B110" s="138"/>
      <c r="C110" s="138"/>
      <c r="D110" s="139"/>
      <c r="E110" s="139"/>
      <c r="F110" s="139"/>
    </row>
    <row r="111" spans="1:6" x14ac:dyDescent="0.3">
      <c r="A111" s="138"/>
      <c r="B111" s="138"/>
      <c r="C111" s="138"/>
      <c r="D111" s="139"/>
      <c r="E111" s="139"/>
      <c r="F111" s="139"/>
    </row>
    <row r="112" spans="1:6" x14ac:dyDescent="0.3">
      <c r="A112" s="138"/>
      <c r="B112" s="138"/>
      <c r="C112" s="138"/>
      <c r="D112" s="139"/>
      <c r="E112" s="139"/>
      <c r="F112" s="139"/>
    </row>
    <row r="113" spans="1:6" x14ac:dyDescent="0.3">
      <c r="A113" s="138"/>
      <c r="B113" s="138"/>
      <c r="C113" s="138"/>
      <c r="D113" s="139"/>
      <c r="E113" s="139"/>
      <c r="F113" s="139"/>
    </row>
    <row r="114" spans="1:6" x14ac:dyDescent="0.3">
      <c r="A114" s="138"/>
      <c r="B114" s="138"/>
      <c r="C114" s="138"/>
      <c r="D114" s="139"/>
      <c r="E114" s="139"/>
      <c r="F114" s="139"/>
    </row>
    <row r="115" spans="1:6" x14ac:dyDescent="0.3">
      <c r="A115" s="138"/>
      <c r="B115" s="138"/>
      <c r="C115" s="138"/>
      <c r="D115" s="139"/>
      <c r="E115" s="139"/>
      <c r="F115" s="139"/>
    </row>
    <row r="116" spans="1:6" x14ac:dyDescent="0.3">
      <c r="A116" s="138"/>
      <c r="B116" s="138"/>
      <c r="C116" s="138"/>
      <c r="D116" s="139"/>
      <c r="E116" s="139"/>
      <c r="F116" s="139"/>
    </row>
    <row r="117" spans="1:6" x14ac:dyDescent="0.3">
      <c r="A117" s="138"/>
      <c r="B117" s="138"/>
      <c r="C117" s="138"/>
      <c r="D117" s="139"/>
      <c r="E117" s="139"/>
      <c r="F117" s="139"/>
    </row>
    <row r="118" spans="1:6" x14ac:dyDescent="0.3">
      <c r="A118" s="138"/>
      <c r="B118" s="138"/>
      <c r="C118" s="138"/>
      <c r="D118" s="139"/>
      <c r="E118" s="139"/>
      <c r="F118" s="139"/>
    </row>
    <row r="119" spans="1:6" x14ac:dyDescent="0.3">
      <c r="A119" s="138"/>
      <c r="B119" s="138"/>
      <c r="C119" s="138"/>
      <c r="D119" s="139"/>
      <c r="E119" s="139"/>
      <c r="F119" s="139"/>
    </row>
    <row r="120" spans="1:6" x14ac:dyDescent="0.3">
      <c r="A120" s="138"/>
      <c r="B120" s="138"/>
      <c r="C120" s="138"/>
      <c r="D120" s="139"/>
      <c r="E120" s="139"/>
      <c r="F120" s="139"/>
    </row>
    <row r="121" spans="1:6" x14ac:dyDescent="0.3">
      <c r="A121" s="138"/>
      <c r="B121" s="138"/>
      <c r="C121" s="138"/>
      <c r="D121" s="139"/>
      <c r="E121" s="139"/>
      <c r="F121" s="139"/>
    </row>
    <row r="122" spans="1:6" x14ac:dyDescent="0.3">
      <c r="A122" s="138"/>
      <c r="B122" s="138"/>
      <c r="C122" s="138"/>
      <c r="D122" s="139"/>
      <c r="E122" s="139"/>
      <c r="F122" s="139"/>
    </row>
    <row r="123" spans="1:6" x14ac:dyDescent="0.3">
      <c r="A123" s="138"/>
      <c r="B123" s="138"/>
      <c r="C123" s="138"/>
      <c r="D123" s="139"/>
      <c r="E123" s="139"/>
      <c r="F123" s="139"/>
    </row>
    <row r="124" spans="1:6" x14ac:dyDescent="0.3">
      <c r="A124" s="138"/>
      <c r="B124" s="138"/>
      <c r="C124" s="138"/>
      <c r="D124" s="139"/>
      <c r="E124" s="139"/>
      <c r="F124" s="139"/>
    </row>
    <row r="125" spans="1:6" x14ac:dyDescent="0.3">
      <c r="A125" s="138"/>
      <c r="B125" s="138"/>
      <c r="C125" s="138"/>
      <c r="D125" s="139"/>
      <c r="E125" s="139"/>
      <c r="F125" s="139"/>
    </row>
    <row r="126" spans="1:6" x14ac:dyDescent="0.3">
      <c r="A126" s="138"/>
      <c r="B126" s="138"/>
      <c r="C126" s="138"/>
      <c r="D126" s="139"/>
      <c r="E126" s="139"/>
      <c r="F126" s="139"/>
    </row>
    <row r="127" spans="1:6" x14ac:dyDescent="0.3">
      <c r="A127" s="138"/>
      <c r="B127" s="138"/>
      <c r="C127" s="138"/>
      <c r="D127" s="139"/>
      <c r="E127" s="139"/>
      <c r="F127" s="139"/>
    </row>
    <row r="128" spans="1:6" x14ac:dyDescent="0.3">
      <c r="A128" s="138"/>
      <c r="B128" s="138"/>
      <c r="C128" s="138"/>
      <c r="D128" s="139"/>
      <c r="E128" s="139"/>
      <c r="F128" s="139"/>
    </row>
    <row r="129" spans="1:6" x14ac:dyDescent="0.3">
      <c r="A129" s="138"/>
      <c r="B129" s="138"/>
      <c r="C129" s="138"/>
      <c r="D129" s="139"/>
      <c r="E129" s="139"/>
      <c r="F129" s="139"/>
    </row>
    <row r="130" spans="1:6" x14ac:dyDescent="0.3">
      <c r="A130" s="138"/>
      <c r="B130" s="138"/>
      <c r="C130" s="138"/>
      <c r="D130" s="139"/>
      <c r="E130" s="139"/>
      <c r="F130" s="139"/>
    </row>
    <row r="131" spans="1:6" x14ac:dyDescent="0.3">
      <c r="A131" s="138"/>
      <c r="B131" s="138"/>
      <c r="C131" s="138"/>
      <c r="D131" s="139"/>
      <c r="E131" s="139"/>
      <c r="F131" s="139"/>
    </row>
    <row r="132" spans="1:6" x14ac:dyDescent="0.3">
      <c r="A132" s="138"/>
      <c r="B132" s="138"/>
      <c r="C132" s="138"/>
      <c r="D132" s="139"/>
      <c r="E132" s="139"/>
      <c r="F132" s="139"/>
    </row>
    <row r="133" spans="1:6" x14ac:dyDescent="0.3">
      <c r="A133" s="138"/>
      <c r="B133" s="138"/>
      <c r="C133" s="138"/>
      <c r="D133" s="139"/>
      <c r="E133" s="139"/>
      <c r="F133" s="139"/>
    </row>
    <row r="134" spans="1:6" x14ac:dyDescent="0.3">
      <c r="A134" s="138"/>
      <c r="B134" s="138"/>
      <c r="C134" s="138"/>
      <c r="D134" s="139"/>
      <c r="E134" s="139"/>
      <c r="F134" s="139"/>
    </row>
    <row r="135" spans="1:6" x14ac:dyDescent="0.3">
      <c r="A135" s="138"/>
      <c r="B135" s="138"/>
      <c r="C135" s="138"/>
      <c r="D135" s="139"/>
      <c r="E135" s="139"/>
      <c r="F135" s="139"/>
    </row>
    <row r="136" spans="1:6" x14ac:dyDescent="0.3">
      <c r="A136" s="138"/>
      <c r="B136" s="138"/>
      <c r="C136" s="138"/>
      <c r="D136" s="139"/>
      <c r="E136" s="139"/>
      <c r="F136" s="139"/>
    </row>
    <row r="137" spans="1:6" x14ac:dyDescent="0.3">
      <c r="A137" s="138"/>
      <c r="B137" s="138"/>
      <c r="C137" s="138"/>
      <c r="D137" s="139"/>
      <c r="E137" s="139"/>
      <c r="F137" s="139"/>
    </row>
    <row r="138" spans="1:6" x14ac:dyDescent="0.3">
      <c r="A138" s="138"/>
      <c r="B138" s="138"/>
      <c r="C138" s="138"/>
      <c r="D138" s="139"/>
      <c r="E138" s="139"/>
      <c r="F138" s="139"/>
    </row>
    <row r="139" spans="1:6" x14ac:dyDescent="0.3">
      <c r="A139" s="138"/>
      <c r="B139" s="138"/>
      <c r="C139" s="138"/>
      <c r="D139" s="139"/>
      <c r="E139" s="139"/>
      <c r="F139" s="139"/>
    </row>
    <row r="140" spans="1:6" x14ac:dyDescent="0.3">
      <c r="A140" s="138"/>
      <c r="B140" s="138"/>
      <c r="C140" s="138"/>
      <c r="D140" s="139"/>
      <c r="E140" s="139"/>
      <c r="F140" s="139"/>
    </row>
    <row r="141" spans="1:6" x14ac:dyDescent="0.3">
      <c r="A141" s="138"/>
      <c r="B141" s="138"/>
      <c r="C141" s="138"/>
      <c r="D141" s="139"/>
      <c r="E141" s="139"/>
      <c r="F141" s="139"/>
    </row>
    <row r="142" spans="1:6" x14ac:dyDescent="0.3">
      <c r="A142" s="138"/>
      <c r="B142" s="138"/>
      <c r="C142" s="138"/>
      <c r="D142" s="139"/>
      <c r="E142" s="139"/>
      <c r="F142" s="139"/>
    </row>
    <row r="143" spans="1:6" x14ac:dyDescent="0.3">
      <c r="A143" s="138"/>
      <c r="B143" s="138"/>
      <c r="C143" s="138"/>
      <c r="D143" s="139"/>
      <c r="E143" s="139"/>
      <c r="F143" s="139"/>
    </row>
    <row r="144" spans="1:6" x14ac:dyDescent="0.3">
      <c r="A144" s="138"/>
      <c r="B144" s="138"/>
      <c r="C144" s="138"/>
      <c r="D144" s="139"/>
      <c r="E144" s="139"/>
      <c r="F144" s="139"/>
    </row>
    <row r="145" spans="1:6" x14ac:dyDescent="0.3">
      <c r="A145" s="138"/>
      <c r="B145" s="138"/>
      <c r="C145" s="138"/>
      <c r="D145" s="139"/>
      <c r="E145" s="139"/>
      <c r="F145" s="139"/>
    </row>
    <row r="146" spans="1:6" x14ac:dyDescent="0.3">
      <c r="A146" s="138"/>
      <c r="B146" s="138"/>
      <c r="C146" s="138"/>
      <c r="D146" s="139"/>
      <c r="E146" s="139"/>
      <c r="F146" s="139"/>
    </row>
    <row r="147" spans="1:6" x14ac:dyDescent="0.3">
      <c r="A147" s="138"/>
      <c r="B147" s="138"/>
      <c r="C147" s="138"/>
      <c r="D147" s="139"/>
      <c r="E147" s="139"/>
      <c r="F147" s="139"/>
    </row>
    <row r="148" spans="1:6" x14ac:dyDescent="0.3">
      <c r="A148" s="138"/>
      <c r="B148" s="138"/>
      <c r="C148" s="138"/>
      <c r="D148" s="139"/>
      <c r="E148" s="139"/>
      <c r="F148" s="139"/>
    </row>
    <row r="149" spans="1:6" x14ac:dyDescent="0.3">
      <c r="A149" s="138"/>
      <c r="B149" s="138"/>
      <c r="C149" s="138"/>
      <c r="D149" s="139"/>
      <c r="E149" s="139"/>
      <c r="F149" s="139"/>
    </row>
    <row r="150" spans="1:6" x14ac:dyDescent="0.3">
      <c r="A150" s="138"/>
      <c r="B150" s="138"/>
      <c r="C150" s="138"/>
      <c r="D150" s="139"/>
      <c r="E150" s="139"/>
      <c r="F150" s="139"/>
    </row>
    <row r="151" spans="1:6" x14ac:dyDescent="0.3">
      <c r="A151" s="138"/>
      <c r="B151" s="138"/>
      <c r="C151" s="138"/>
      <c r="D151" s="139"/>
      <c r="E151" s="139"/>
      <c r="F151" s="139"/>
    </row>
    <row r="152" spans="1:6" x14ac:dyDescent="0.3">
      <c r="A152" s="138"/>
      <c r="B152" s="138"/>
      <c r="C152" s="138"/>
      <c r="D152" s="139"/>
      <c r="E152" s="139"/>
      <c r="F152" s="139"/>
    </row>
    <row r="153" spans="1:6" x14ac:dyDescent="0.3">
      <c r="A153" s="138"/>
      <c r="B153" s="138"/>
      <c r="C153" s="138"/>
      <c r="D153" s="139"/>
      <c r="E153" s="139"/>
      <c r="F153" s="139"/>
    </row>
    <row r="154" spans="1:6" x14ac:dyDescent="0.3">
      <c r="A154" s="138"/>
      <c r="B154" s="138"/>
      <c r="C154" s="138"/>
      <c r="D154" s="139"/>
      <c r="E154" s="139"/>
      <c r="F154" s="139"/>
    </row>
    <row r="155" spans="1:6" x14ac:dyDescent="0.3">
      <c r="A155" s="138"/>
      <c r="B155" s="138"/>
      <c r="C155" s="138"/>
      <c r="D155" s="139"/>
      <c r="E155" s="139"/>
      <c r="F155" s="139"/>
    </row>
  </sheetData>
  <mergeCells count="6">
    <mergeCell ref="A4:A5"/>
    <mergeCell ref="B3:I3"/>
    <mergeCell ref="B4:C4"/>
    <mergeCell ref="D4:E4"/>
    <mergeCell ref="F4:G4"/>
    <mergeCell ref="H4:I4"/>
  </mergeCells>
  <phoneticPr fontId="1" type="noConversion"/>
  <pageMargins left="0.7" right="0.7" top="0.75" bottom="0.75" header="0.3" footer="0.3"/>
  <pageSetup paperSize="9" orientation="portrait" r:id="rId1"/>
  <ignoredErrors>
    <ignoredError sqref="A59:A98 A7:A41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>
      <pane xSplit="1" ySplit="4" topLeftCell="B5" activePane="bottomRight" state="frozen"/>
      <selection activeCell="I32" sqref="I32"/>
      <selection pane="topRight" activeCell="I32" sqref="I32"/>
      <selection pane="bottomLeft" activeCell="I32" sqref="I32"/>
      <selection pane="bottomRight" activeCell="R36" sqref="R36"/>
    </sheetView>
  </sheetViews>
  <sheetFormatPr defaultRowHeight="13.5" x14ac:dyDescent="0.3"/>
  <cols>
    <col min="1" max="1" width="9" style="268"/>
    <col min="2" max="2" width="12" style="268" customWidth="1"/>
    <col min="3" max="3" width="11.25" style="268" bestFit="1" customWidth="1"/>
    <col min="4" max="4" width="12.875" style="268" customWidth="1"/>
    <col min="5" max="6" width="11.25" style="268" bestFit="1" customWidth="1"/>
    <col min="7" max="7" width="13" style="268" customWidth="1"/>
    <col min="8" max="8" width="11.25" style="538" bestFit="1" customWidth="1"/>
    <col min="9" max="9" width="11.25" style="268" bestFit="1" customWidth="1"/>
    <col min="10" max="10" width="12.875" style="268" customWidth="1"/>
    <col min="11" max="11" width="11.25" style="538" bestFit="1" customWidth="1"/>
    <col min="12" max="12" width="11.25" style="268" bestFit="1" customWidth="1"/>
    <col min="13" max="13" width="12.875" style="268" customWidth="1"/>
    <col min="14" max="14" width="39.25" style="268" bestFit="1" customWidth="1"/>
    <col min="15" max="15" width="9" style="289"/>
    <col min="16" max="16" width="9.375" style="289" bestFit="1" customWidth="1"/>
    <col min="17" max="17" width="9.625" style="289" bestFit="1" customWidth="1"/>
    <col min="18" max="18" width="9" style="289"/>
    <col min="19" max="16384" width="9" style="268"/>
  </cols>
  <sheetData>
    <row r="1" spans="1:18" ht="14.25" thickBot="1" x14ac:dyDescent="0.35">
      <c r="B1" s="537"/>
      <c r="C1" s="537"/>
      <c r="D1" s="537"/>
    </row>
    <row r="2" spans="1:18" ht="14.25" thickBot="1" x14ac:dyDescent="0.35">
      <c r="A2" s="539"/>
      <c r="B2" s="772" t="s">
        <v>131</v>
      </c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4"/>
      <c r="N2" s="289"/>
    </row>
    <row r="3" spans="1:18" ht="14.25" thickBot="1" x14ac:dyDescent="0.35">
      <c r="A3" s="670" t="s">
        <v>0</v>
      </c>
      <c r="B3" s="776" t="s">
        <v>151</v>
      </c>
      <c r="C3" s="777"/>
      <c r="D3" s="778"/>
      <c r="E3" s="779" t="s">
        <v>1</v>
      </c>
      <c r="F3" s="777"/>
      <c r="G3" s="778"/>
      <c r="H3" s="779" t="s">
        <v>2</v>
      </c>
      <c r="I3" s="777"/>
      <c r="J3" s="778"/>
      <c r="K3" s="779" t="s">
        <v>3</v>
      </c>
      <c r="L3" s="777"/>
      <c r="M3" s="780"/>
      <c r="N3" s="289"/>
      <c r="Q3" s="289" t="s">
        <v>150</v>
      </c>
    </row>
    <row r="4" spans="1:18" ht="38.25" customHeight="1" thickBot="1" x14ac:dyDescent="0.35">
      <c r="A4" s="775"/>
      <c r="B4" s="540" t="s">
        <v>130</v>
      </c>
      <c r="C4" s="541" t="s">
        <v>129</v>
      </c>
      <c r="D4" s="542" t="s">
        <v>128</v>
      </c>
      <c r="E4" s="541" t="s">
        <v>130</v>
      </c>
      <c r="F4" s="541" t="s">
        <v>129</v>
      </c>
      <c r="G4" s="542" t="s">
        <v>128</v>
      </c>
      <c r="H4" s="543" t="s">
        <v>130</v>
      </c>
      <c r="I4" s="541" t="s">
        <v>129</v>
      </c>
      <c r="J4" s="542" t="s">
        <v>128</v>
      </c>
      <c r="K4" s="543" t="s">
        <v>130</v>
      </c>
      <c r="L4" s="541" t="s">
        <v>129</v>
      </c>
      <c r="M4" s="544" t="s">
        <v>128</v>
      </c>
      <c r="N4" s="289"/>
      <c r="O4" s="289" t="s">
        <v>130</v>
      </c>
      <c r="P4" s="289" t="s">
        <v>129</v>
      </c>
      <c r="Q4" s="289" t="s">
        <v>128</v>
      </c>
    </row>
    <row r="5" spans="1:18" s="548" customFormat="1" ht="14.25" thickBot="1" x14ac:dyDescent="0.3">
      <c r="A5" s="386">
        <v>1979</v>
      </c>
      <c r="B5" s="566">
        <v>4610</v>
      </c>
      <c r="C5" s="567">
        <v>75205</v>
      </c>
      <c r="D5" s="568">
        <f t="shared" ref="D5:D47" si="0">C5/B5</f>
        <v>16.313449023861171</v>
      </c>
      <c r="E5" s="569">
        <v>869</v>
      </c>
      <c r="F5" s="569">
        <v>9977</v>
      </c>
      <c r="G5" s="568">
        <f t="shared" ref="G5:G47" si="1">F5/E5</f>
        <v>11.481012658227849</v>
      </c>
      <c r="H5" s="569">
        <v>172</v>
      </c>
      <c r="I5" s="569">
        <v>1365</v>
      </c>
      <c r="J5" s="570">
        <f t="shared" ref="J5:J11" si="2">I5/H5</f>
        <v>7.9360465116279073</v>
      </c>
      <c r="K5" s="569">
        <v>3569</v>
      </c>
      <c r="L5" s="569">
        <v>63863</v>
      </c>
      <c r="M5" s="571">
        <f t="shared" ref="M5:M47" si="3">L5/K5</f>
        <v>17.893807789296723</v>
      </c>
      <c r="N5" s="545"/>
      <c r="O5" s="546">
        <f t="shared" ref="O5:O45" si="4">E5+H5</f>
        <v>1041</v>
      </c>
      <c r="P5" s="546">
        <f t="shared" ref="P5:P45" si="5">F5+I5</f>
        <v>11342</v>
      </c>
      <c r="Q5" s="547">
        <f t="shared" ref="Q5:Q49" si="6">P5/O5</f>
        <v>10.895292987512008</v>
      </c>
      <c r="R5" s="545"/>
    </row>
    <row r="6" spans="1:18" x14ac:dyDescent="0.25">
      <c r="A6" s="384">
        <v>1980</v>
      </c>
      <c r="B6" s="560">
        <v>4866</v>
      </c>
      <c r="C6" s="561">
        <v>151199</v>
      </c>
      <c r="D6" s="562">
        <f t="shared" si="0"/>
        <v>31.072544184134813</v>
      </c>
      <c r="E6" s="563">
        <v>944</v>
      </c>
      <c r="F6" s="563">
        <v>19752</v>
      </c>
      <c r="G6" s="562">
        <f t="shared" si="1"/>
        <v>20.923728813559322</v>
      </c>
      <c r="H6" s="563">
        <v>188</v>
      </c>
      <c r="I6" s="563">
        <v>2670</v>
      </c>
      <c r="J6" s="564">
        <f t="shared" si="2"/>
        <v>14.202127659574469</v>
      </c>
      <c r="K6" s="563">
        <v>3734</v>
      </c>
      <c r="L6" s="563">
        <v>128777</v>
      </c>
      <c r="M6" s="565">
        <f t="shared" si="3"/>
        <v>34.48768077129084</v>
      </c>
      <c r="N6" s="289"/>
      <c r="O6" s="546">
        <f t="shared" si="4"/>
        <v>1132</v>
      </c>
      <c r="P6" s="546">
        <f t="shared" si="5"/>
        <v>22422</v>
      </c>
      <c r="Q6" s="547">
        <f t="shared" si="6"/>
        <v>19.807420494699645</v>
      </c>
    </row>
    <row r="7" spans="1:18" x14ac:dyDescent="0.25">
      <c r="A7" s="280">
        <v>1981</v>
      </c>
      <c r="B7" s="549">
        <v>5086</v>
      </c>
      <c r="C7" s="550">
        <v>188700</v>
      </c>
      <c r="D7" s="551">
        <f t="shared" si="0"/>
        <v>37.101848210774676</v>
      </c>
      <c r="E7" s="552">
        <v>993</v>
      </c>
      <c r="F7" s="552">
        <v>23319</v>
      </c>
      <c r="G7" s="551">
        <f t="shared" si="1"/>
        <v>23.483383685800604</v>
      </c>
      <c r="H7" s="552">
        <v>202</v>
      </c>
      <c r="I7" s="552">
        <v>4314</v>
      </c>
      <c r="J7" s="555">
        <f t="shared" si="2"/>
        <v>21.356435643564357</v>
      </c>
      <c r="K7" s="552">
        <v>3891</v>
      </c>
      <c r="L7" s="552">
        <v>161067</v>
      </c>
      <c r="M7" s="554">
        <f t="shared" si="3"/>
        <v>41.394757131842717</v>
      </c>
      <c r="N7" s="289"/>
      <c r="O7" s="546">
        <f t="shared" si="4"/>
        <v>1195</v>
      </c>
      <c r="P7" s="546">
        <f t="shared" si="5"/>
        <v>27633</v>
      </c>
      <c r="Q7" s="547">
        <f t="shared" si="6"/>
        <v>23.123849372384939</v>
      </c>
    </row>
    <row r="8" spans="1:18" x14ac:dyDescent="0.25">
      <c r="A8" s="280">
        <v>1982</v>
      </c>
      <c r="B8" s="549">
        <v>5424</v>
      </c>
      <c r="C8" s="550">
        <v>211404</v>
      </c>
      <c r="D8" s="551">
        <f t="shared" si="0"/>
        <v>38.975663716814161</v>
      </c>
      <c r="E8" s="552">
        <v>1137</v>
      </c>
      <c r="F8" s="552">
        <v>27023</v>
      </c>
      <c r="G8" s="551">
        <f t="shared" si="1"/>
        <v>23.766930518909412</v>
      </c>
      <c r="H8" s="552">
        <v>166</v>
      </c>
      <c r="I8" s="552">
        <v>3662</v>
      </c>
      <c r="J8" s="553">
        <f t="shared" si="2"/>
        <v>22.060240963855421</v>
      </c>
      <c r="K8" s="552">
        <v>4121</v>
      </c>
      <c r="L8" s="552">
        <v>180719</v>
      </c>
      <c r="M8" s="554">
        <f t="shared" si="3"/>
        <v>43.853190973064791</v>
      </c>
      <c r="N8" s="289"/>
      <c r="O8" s="546">
        <f t="shared" si="4"/>
        <v>1303</v>
      </c>
      <c r="P8" s="546">
        <f t="shared" si="5"/>
        <v>30685</v>
      </c>
      <c r="Q8" s="547">
        <f t="shared" si="6"/>
        <v>23.549501151189563</v>
      </c>
    </row>
    <row r="9" spans="1:18" x14ac:dyDescent="0.25">
      <c r="A9" s="280">
        <v>1983</v>
      </c>
      <c r="B9" s="549">
        <v>5358</v>
      </c>
      <c r="C9" s="550">
        <v>216210</v>
      </c>
      <c r="D9" s="551">
        <f t="shared" si="0"/>
        <v>40.352743561030238</v>
      </c>
      <c r="E9" s="552">
        <v>1131</v>
      </c>
      <c r="F9" s="552">
        <v>27358</v>
      </c>
      <c r="G9" s="551">
        <f t="shared" si="1"/>
        <v>24.189213085764809</v>
      </c>
      <c r="H9" s="552">
        <v>16</v>
      </c>
      <c r="I9" s="552">
        <v>321</v>
      </c>
      <c r="J9" s="555">
        <f t="shared" si="2"/>
        <v>20.0625</v>
      </c>
      <c r="K9" s="552">
        <v>4211</v>
      </c>
      <c r="L9" s="552">
        <v>188531</v>
      </c>
      <c r="M9" s="554">
        <f t="shared" si="3"/>
        <v>44.771075753977676</v>
      </c>
      <c r="N9" s="289"/>
      <c r="O9" s="546">
        <f t="shared" si="4"/>
        <v>1147</v>
      </c>
      <c r="P9" s="546">
        <f t="shared" si="5"/>
        <v>27679</v>
      </c>
      <c r="Q9" s="547">
        <f t="shared" si="6"/>
        <v>24.131647776809068</v>
      </c>
    </row>
    <row r="10" spans="1:18" x14ac:dyDescent="0.25">
      <c r="A10" s="280">
        <v>1984</v>
      </c>
      <c r="B10" s="549">
        <v>5412</v>
      </c>
      <c r="C10" s="550">
        <v>230282</v>
      </c>
      <c r="D10" s="551">
        <f t="shared" si="0"/>
        <v>42.550258684405023</v>
      </c>
      <c r="E10" s="552">
        <v>1039</v>
      </c>
      <c r="F10" s="552">
        <v>24788</v>
      </c>
      <c r="G10" s="551">
        <f t="shared" si="1"/>
        <v>23.857555341674686</v>
      </c>
      <c r="H10" s="552">
        <v>8</v>
      </c>
      <c r="I10" s="552">
        <v>179</v>
      </c>
      <c r="J10" s="553">
        <f t="shared" si="2"/>
        <v>22.375</v>
      </c>
      <c r="K10" s="552">
        <v>4365</v>
      </c>
      <c r="L10" s="552">
        <v>205315</v>
      </c>
      <c r="M10" s="554">
        <f t="shared" si="3"/>
        <v>47.036655211912944</v>
      </c>
      <c r="N10" s="289"/>
      <c r="O10" s="546">
        <f t="shared" si="4"/>
        <v>1047</v>
      </c>
      <c r="P10" s="546">
        <f t="shared" si="5"/>
        <v>24967</v>
      </c>
      <c r="Q10" s="547">
        <f t="shared" si="6"/>
        <v>23.846227316141356</v>
      </c>
    </row>
    <row r="11" spans="1:18" x14ac:dyDescent="0.25">
      <c r="A11" s="280">
        <v>1985</v>
      </c>
      <c r="B11" s="549">
        <v>5362</v>
      </c>
      <c r="C11" s="550">
        <v>242114</v>
      </c>
      <c r="D11" s="551">
        <f t="shared" si="0"/>
        <v>45.15367400223797</v>
      </c>
      <c r="E11" s="552">
        <v>842</v>
      </c>
      <c r="F11" s="552">
        <v>22902</v>
      </c>
      <c r="G11" s="551">
        <f t="shared" si="1"/>
        <v>27.199524940617579</v>
      </c>
      <c r="H11" s="552">
        <v>3</v>
      </c>
      <c r="I11" s="552">
        <v>54</v>
      </c>
      <c r="J11" s="555">
        <f t="shared" si="2"/>
        <v>18</v>
      </c>
      <c r="K11" s="552">
        <v>4517</v>
      </c>
      <c r="L11" s="552">
        <v>219158</v>
      </c>
      <c r="M11" s="554">
        <f t="shared" si="3"/>
        <v>48.518485720611025</v>
      </c>
      <c r="N11" s="289"/>
      <c r="O11" s="546">
        <f t="shared" si="4"/>
        <v>845</v>
      </c>
      <c r="P11" s="546">
        <f t="shared" si="5"/>
        <v>22956</v>
      </c>
      <c r="Q11" s="547">
        <f t="shared" si="6"/>
        <v>27.166863905325442</v>
      </c>
    </row>
    <row r="12" spans="1:18" x14ac:dyDescent="0.25">
      <c r="A12" s="280">
        <v>1986</v>
      </c>
      <c r="B12" s="549">
        <v>5364</v>
      </c>
      <c r="C12" s="550">
        <v>250652</v>
      </c>
      <c r="D12" s="551">
        <f t="shared" si="0"/>
        <v>46.728560775540643</v>
      </c>
      <c r="E12" s="552">
        <v>828</v>
      </c>
      <c r="F12" s="552">
        <v>23221</v>
      </c>
      <c r="G12" s="551">
        <f t="shared" si="1"/>
        <v>28.044685990338163</v>
      </c>
      <c r="H12" s="552">
        <v>0</v>
      </c>
      <c r="I12" s="552">
        <v>0</v>
      </c>
      <c r="J12" s="553">
        <v>0</v>
      </c>
      <c r="K12" s="552">
        <v>4536</v>
      </c>
      <c r="L12" s="552">
        <v>227431</v>
      </c>
      <c r="M12" s="554">
        <f t="shared" si="3"/>
        <v>50.139109347442684</v>
      </c>
      <c r="O12" s="546">
        <f t="shared" si="4"/>
        <v>828</v>
      </c>
      <c r="P12" s="546">
        <f t="shared" si="5"/>
        <v>23221</v>
      </c>
      <c r="Q12" s="547">
        <f t="shared" si="6"/>
        <v>28.044685990338163</v>
      </c>
    </row>
    <row r="13" spans="1:18" x14ac:dyDescent="0.25">
      <c r="A13" s="280">
        <v>1987</v>
      </c>
      <c r="B13" s="549">
        <v>5366</v>
      </c>
      <c r="C13" s="550">
        <v>259898</v>
      </c>
      <c r="D13" s="551">
        <f t="shared" si="0"/>
        <v>48.434215430488258</v>
      </c>
      <c r="E13" s="552">
        <v>779</v>
      </c>
      <c r="F13" s="552">
        <v>23190</v>
      </c>
      <c r="G13" s="551">
        <f t="shared" si="1"/>
        <v>29.768934531450579</v>
      </c>
      <c r="H13" s="552">
        <v>0</v>
      </c>
      <c r="I13" s="552">
        <v>0</v>
      </c>
      <c r="J13" s="555">
        <v>0</v>
      </c>
      <c r="K13" s="552">
        <v>4587</v>
      </c>
      <c r="L13" s="552">
        <v>236708</v>
      </c>
      <c r="M13" s="554">
        <f t="shared" si="3"/>
        <v>51.604098539350339</v>
      </c>
      <c r="N13" s="289"/>
      <c r="O13" s="546">
        <f t="shared" si="4"/>
        <v>779</v>
      </c>
      <c r="P13" s="546">
        <f t="shared" si="5"/>
        <v>23190</v>
      </c>
      <c r="Q13" s="547">
        <f t="shared" si="6"/>
        <v>29.768934531450579</v>
      </c>
    </row>
    <row r="14" spans="1:18" x14ac:dyDescent="0.25">
      <c r="A14" s="280">
        <v>1988</v>
      </c>
      <c r="B14" s="549">
        <v>5615</v>
      </c>
      <c r="C14" s="550">
        <v>266844</v>
      </c>
      <c r="D14" s="551">
        <f t="shared" si="0"/>
        <v>47.523419412288511</v>
      </c>
      <c r="E14" s="552">
        <v>795</v>
      </c>
      <c r="F14" s="552">
        <v>23710</v>
      </c>
      <c r="G14" s="551">
        <f t="shared" si="1"/>
        <v>29.823899371069182</v>
      </c>
      <c r="H14" s="552">
        <v>0</v>
      </c>
      <c r="I14" s="552">
        <v>0</v>
      </c>
      <c r="J14" s="553">
        <v>0</v>
      </c>
      <c r="K14" s="552">
        <v>4820</v>
      </c>
      <c r="L14" s="552">
        <v>243134</v>
      </c>
      <c r="M14" s="554">
        <f t="shared" si="3"/>
        <v>50.442738589211615</v>
      </c>
      <c r="N14" s="289"/>
      <c r="O14" s="546">
        <f t="shared" si="4"/>
        <v>795</v>
      </c>
      <c r="P14" s="546">
        <f t="shared" si="5"/>
        <v>23710</v>
      </c>
      <c r="Q14" s="547">
        <f t="shared" si="6"/>
        <v>29.823899371069182</v>
      </c>
    </row>
    <row r="15" spans="1:18" ht="14.25" thickBot="1" x14ac:dyDescent="0.3">
      <c r="A15" s="388">
        <v>1989</v>
      </c>
      <c r="B15" s="572">
        <v>5832</v>
      </c>
      <c r="C15" s="573">
        <v>291041</v>
      </c>
      <c r="D15" s="574">
        <f t="shared" si="0"/>
        <v>49.904149519890261</v>
      </c>
      <c r="E15" s="575">
        <v>807</v>
      </c>
      <c r="F15" s="575">
        <v>24807</v>
      </c>
      <c r="G15" s="574">
        <f t="shared" si="1"/>
        <v>30.739776951672862</v>
      </c>
      <c r="H15" s="575">
        <v>0</v>
      </c>
      <c r="I15" s="575">
        <v>0</v>
      </c>
      <c r="J15" s="576">
        <v>0</v>
      </c>
      <c r="K15" s="575">
        <v>5025</v>
      </c>
      <c r="L15" s="575">
        <v>266234</v>
      </c>
      <c r="M15" s="577">
        <f t="shared" si="3"/>
        <v>52.981890547263681</v>
      </c>
      <c r="N15" s="289"/>
      <c r="O15" s="546">
        <f t="shared" si="4"/>
        <v>807</v>
      </c>
      <c r="P15" s="546">
        <f t="shared" si="5"/>
        <v>24807</v>
      </c>
      <c r="Q15" s="547">
        <f t="shared" si="6"/>
        <v>30.739776951672862</v>
      </c>
    </row>
    <row r="16" spans="1:18" x14ac:dyDescent="0.25">
      <c r="A16" s="384">
        <v>1990</v>
      </c>
      <c r="B16" s="560">
        <v>6139</v>
      </c>
      <c r="C16" s="561">
        <v>323825</v>
      </c>
      <c r="D16" s="562">
        <f t="shared" si="0"/>
        <v>52.748819025899984</v>
      </c>
      <c r="E16" s="563">
        <v>835</v>
      </c>
      <c r="F16" s="563">
        <v>26959</v>
      </c>
      <c r="G16" s="562">
        <f t="shared" si="1"/>
        <v>32.286227544910183</v>
      </c>
      <c r="H16" s="563">
        <v>0</v>
      </c>
      <c r="I16" s="563">
        <v>0</v>
      </c>
      <c r="J16" s="564">
        <v>0</v>
      </c>
      <c r="K16" s="563">
        <v>5304</v>
      </c>
      <c r="L16" s="563">
        <v>296866</v>
      </c>
      <c r="M16" s="565">
        <f t="shared" si="3"/>
        <v>55.970211161387631</v>
      </c>
      <c r="N16" s="289"/>
      <c r="O16" s="546">
        <f t="shared" si="4"/>
        <v>835</v>
      </c>
      <c r="P16" s="546">
        <f t="shared" si="5"/>
        <v>26959</v>
      </c>
      <c r="Q16" s="547">
        <f t="shared" si="6"/>
        <v>32.286227544910183</v>
      </c>
    </row>
    <row r="17" spans="1:19" x14ac:dyDescent="0.25">
      <c r="A17" s="280">
        <v>1991</v>
      </c>
      <c r="B17" s="549">
        <v>6593</v>
      </c>
      <c r="C17" s="550">
        <v>359049</v>
      </c>
      <c r="D17" s="551">
        <f t="shared" si="0"/>
        <v>54.459123312604277</v>
      </c>
      <c r="E17" s="552">
        <v>870</v>
      </c>
      <c r="F17" s="552">
        <v>26676</v>
      </c>
      <c r="G17" s="551">
        <f t="shared" si="1"/>
        <v>30.662068965517243</v>
      </c>
      <c r="H17" s="552">
        <v>0</v>
      </c>
      <c r="I17" s="552">
        <v>0</v>
      </c>
      <c r="J17" s="555">
        <v>0</v>
      </c>
      <c r="K17" s="552">
        <v>5723</v>
      </c>
      <c r="L17" s="552">
        <v>332373</v>
      </c>
      <c r="M17" s="554">
        <f t="shared" si="3"/>
        <v>58.076708020269088</v>
      </c>
      <c r="N17" s="289"/>
      <c r="O17" s="546">
        <f t="shared" si="4"/>
        <v>870</v>
      </c>
      <c r="P17" s="546">
        <f t="shared" si="5"/>
        <v>26676</v>
      </c>
      <c r="Q17" s="547">
        <f t="shared" si="6"/>
        <v>30.662068965517243</v>
      </c>
    </row>
    <row r="18" spans="1:19" x14ac:dyDescent="0.25">
      <c r="A18" s="280">
        <v>1992</v>
      </c>
      <c r="B18" s="549">
        <v>7044</v>
      </c>
      <c r="C18" s="550">
        <v>404996</v>
      </c>
      <c r="D18" s="551">
        <f t="shared" si="0"/>
        <v>57.49517319704713</v>
      </c>
      <c r="E18" s="552">
        <v>791</v>
      </c>
      <c r="F18" s="552">
        <v>26034</v>
      </c>
      <c r="G18" s="551">
        <f t="shared" si="1"/>
        <v>32.912768647281922</v>
      </c>
      <c r="H18" s="552">
        <v>0</v>
      </c>
      <c r="I18" s="552">
        <v>0</v>
      </c>
      <c r="J18" s="553">
        <v>0</v>
      </c>
      <c r="K18" s="552">
        <v>6253</v>
      </c>
      <c r="L18" s="552">
        <v>378962</v>
      </c>
      <c r="M18" s="554">
        <f t="shared" si="3"/>
        <v>60.604829681752761</v>
      </c>
      <c r="N18" s="289"/>
      <c r="O18" s="546">
        <f t="shared" si="4"/>
        <v>791</v>
      </c>
      <c r="P18" s="546">
        <f t="shared" si="5"/>
        <v>26034</v>
      </c>
      <c r="Q18" s="547">
        <f t="shared" si="6"/>
        <v>32.912768647281922</v>
      </c>
    </row>
    <row r="19" spans="1:19" x14ac:dyDescent="0.25">
      <c r="A19" s="280">
        <v>1993</v>
      </c>
      <c r="B19" s="549">
        <v>7437</v>
      </c>
      <c r="C19" s="550">
        <v>456227</v>
      </c>
      <c r="D19" s="551">
        <f t="shared" si="0"/>
        <v>61.345569450047059</v>
      </c>
      <c r="E19" s="552">
        <v>533</v>
      </c>
      <c r="F19" s="552">
        <v>21462</v>
      </c>
      <c r="G19" s="551">
        <f t="shared" si="1"/>
        <v>40.266416510318948</v>
      </c>
      <c r="H19" s="552">
        <v>0</v>
      </c>
      <c r="I19" s="552">
        <v>0</v>
      </c>
      <c r="J19" s="555">
        <v>0</v>
      </c>
      <c r="K19" s="552">
        <v>6904</v>
      </c>
      <c r="L19" s="552">
        <v>434765</v>
      </c>
      <c r="M19" s="554">
        <f t="shared" si="3"/>
        <v>62.972914252607183</v>
      </c>
      <c r="N19" s="289"/>
      <c r="O19" s="546">
        <f t="shared" si="4"/>
        <v>533</v>
      </c>
      <c r="P19" s="546">
        <f t="shared" si="5"/>
        <v>21462</v>
      </c>
      <c r="Q19" s="547">
        <f t="shared" si="6"/>
        <v>40.266416510318948</v>
      </c>
    </row>
    <row r="20" spans="1:19" x14ac:dyDescent="0.25">
      <c r="A20" s="280">
        <v>1994</v>
      </c>
      <c r="B20" s="549">
        <v>7654</v>
      </c>
      <c r="C20" s="550">
        <v>506806</v>
      </c>
      <c r="D20" s="551">
        <f t="shared" si="0"/>
        <v>66.214528351188918</v>
      </c>
      <c r="E20" s="552">
        <v>349</v>
      </c>
      <c r="F20" s="552">
        <v>16909</v>
      </c>
      <c r="G20" s="551">
        <f t="shared" si="1"/>
        <v>48.449856733524356</v>
      </c>
      <c r="H20" s="552">
        <v>116</v>
      </c>
      <c r="I20" s="552">
        <v>3467</v>
      </c>
      <c r="J20" s="553">
        <f t="shared" ref="J20:J47" si="7">I20/H20</f>
        <v>29.887931034482758</v>
      </c>
      <c r="K20" s="552">
        <v>7189</v>
      </c>
      <c r="L20" s="552">
        <v>486430</v>
      </c>
      <c r="M20" s="554">
        <f t="shared" si="3"/>
        <v>67.663096397273605</v>
      </c>
      <c r="N20" s="289"/>
      <c r="O20" s="546">
        <f t="shared" si="4"/>
        <v>465</v>
      </c>
      <c r="P20" s="546">
        <f t="shared" si="5"/>
        <v>20376</v>
      </c>
      <c r="Q20" s="547">
        <f t="shared" si="6"/>
        <v>43.819354838709678</v>
      </c>
    </row>
    <row r="21" spans="1:19" x14ac:dyDescent="0.25">
      <c r="A21" s="280">
        <v>1995</v>
      </c>
      <c r="B21" s="549">
        <v>8426</v>
      </c>
      <c r="C21" s="550">
        <v>569820</v>
      </c>
      <c r="D21" s="551">
        <f t="shared" si="0"/>
        <v>67.626394493235225</v>
      </c>
      <c r="E21" s="552">
        <v>362</v>
      </c>
      <c r="F21" s="552">
        <v>13046</v>
      </c>
      <c r="G21" s="551">
        <f t="shared" si="1"/>
        <v>36.038674033149171</v>
      </c>
      <c r="H21" s="552">
        <v>154</v>
      </c>
      <c r="I21" s="552">
        <v>8427</v>
      </c>
      <c r="J21" s="555">
        <f t="shared" si="7"/>
        <v>54.720779220779221</v>
      </c>
      <c r="K21" s="552">
        <v>7910</v>
      </c>
      <c r="L21" s="552">
        <v>548347</v>
      </c>
      <c r="M21" s="554">
        <f t="shared" si="3"/>
        <v>69.323261694058161</v>
      </c>
      <c r="N21" s="289"/>
      <c r="O21" s="546">
        <f t="shared" si="4"/>
        <v>516</v>
      </c>
      <c r="P21" s="546">
        <f t="shared" si="5"/>
        <v>21473</v>
      </c>
      <c r="Q21" s="547">
        <f t="shared" si="6"/>
        <v>41.61434108527132</v>
      </c>
    </row>
    <row r="22" spans="1:19" x14ac:dyDescent="0.25">
      <c r="A22" s="280">
        <v>1996</v>
      </c>
      <c r="B22" s="549">
        <v>9278</v>
      </c>
      <c r="C22" s="550">
        <v>642697</v>
      </c>
      <c r="D22" s="551">
        <f t="shared" si="0"/>
        <v>69.271071351584396</v>
      </c>
      <c r="E22" s="552">
        <v>317</v>
      </c>
      <c r="F22" s="552">
        <v>12917</v>
      </c>
      <c r="G22" s="551">
        <f t="shared" si="1"/>
        <v>40.747634069400632</v>
      </c>
      <c r="H22" s="552">
        <v>173</v>
      </c>
      <c r="I22" s="552">
        <v>9387</v>
      </c>
      <c r="J22" s="553">
        <f t="shared" si="7"/>
        <v>54.260115606936417</v>
      </c>
      <c r="K22" s="552">
        <v>8788</v>
      </c>
      <c r="L22" s="552">
        <v>620393</v>
      </c>
      <c r="M22" s="554">
        <f t="shared" si="3"/>
        <v>70.595471096950391</v>
      </c>
      <c r="N22" s="289"/>
      <c r="O22" s="546">
        <f t="shared" si="4"/>
        <v>490</v>
      </c>
      <c r="P22" s="546">
        <f t="shared" si="5"/>
        <v>22304</v>
      </c>
      <c r="Q22" s="547">
        <f t="shared" si="6"/>
        <v>45.518367346938774</v>
      </c>
    </row>
    <row r="23" spans="1:19" x14ac:dyDescent="0.25">
      <c r="A23" s="280">
        <v>1997</v>
      </c>
      <c r="B23" s="549">
        <v>9935</v>
      </c>
      <c r="C23" s="550">
        <v>724741</v>
      </c>
      <c r="D23" s="551">
        <f t="shared" si="0"/>
        <v>72.948263714141916</v>
      </c>
      <c r="E23" s="552">
        <v>343</v>
      </c>
      <c r="F23" s="552">
        <v>13419</v>
      </c>
      <c r="G23" s="551">
        <f t="shared" si="1"/>
        <v>39.122448979591837</v>
      </c>
      <c r="H23" s="552">
        <v>197</v>
      </c>
      <c r="I23" s="552">
        <v>11408</v>
      </c>
      <c r="J23" s="555">
        <f t="shared" si="7"/>
        <v>57.908629441624363</v>
      </c>
      <c r="K23" s="552">
        <v>9395</v>
      </c>
      <c r="L23" s="552">
        <v>699914</v>
      </c>
      <c r="M23" s="554">
        <f t="shared" si="3"/>
        <v>74.498563065460345</v>
      </c>
      <c r="N23" s="289"/>
      <c r="O23" s="546">
        <f t="shared" si="4"/>
        <v>540</v>
      </c>
      <c r="P23" s="546">
        <f t="shared" si="5"/>
        <v>24827</v>
      </c>
      <c r="Q23" s="547">
        <f t="shared" si="6"/>
        <v>45.975925925925928</v>
      </c>
    </row>
    <row r="24" spans="1:19" x14ac:dyDescent="0.25">
      <c r="A24" s="280">
        <v>1998</v>
      </c>
      <c r="B24" s="549">
        <v>10926</v>
      </c>
      <c r="C24" s="550">
        <v>801681</v>
      </c>
      <c r="D24" s="551">
        <f t="shared" si="0"/>
        <v>73.373695771554097</v>
      </c>
      <c r="E24" s="552">
        <v>364</v>
      </c>
      <c r="F24" s="552">
        <v>14098</v>
      </c>
      <c r="G24" s="551">
        <f t="shared" si="1"/>
        <v>38.730769230769234</v>
      </c>
      <c r="H24" s="552">
        <v>285</v>
      </c>
      <c r="I24" s="552">
        <v>15613</v>
      </c>
      <c r="J24" s="553">
        <f t="shared" si="7"/>
        <v>54.782456140350874</v>
      </c>
      <c r="K24" s="552">
        <v>10277</v>
      </c>
      <c r="L24" s="552">
        <v>771970</v>
      </c>
      <c r="M24" s="554">
        <f t="shared" si="3"/>
        <v>75.116279069767444</v>
      </c>
      <c r="N24" s="289"/>
      <c r="O24" s="546">
        <f t="shared" si="4"/>
        <v>649</v>
      </c>
      <c r="P24" s="546">
        <f t="shared" si="5"/>
        <v>29711</v>
      </c>
      <c r="Q24" s="547">
        <f t="shared" si="6"/>
        <v>45.779661016949156</v>
      </c>
    </row>
    <row r="25" spans="1:19" ht="14.25" thickBot="1" x14ac:dyDescent="0.3">
      <c r="A25" s="388">
        <v>1999</v>
      </c>
      <c r="B25" s="572">
        <v>11381</v>
      </c>
      <c r="C25" s="573">
        <v>859547</v>
      </c>
      <c r="D25" s="574">
        <f t="shared" si="0"/>
        <v>75.524734206133033</v>
      </c>
      <c r="E25" s="575">
        <v>374</v>
      </c>
      <c r="F25" s="575">
        <v>14857</v>
      </c>
      <c r="G25" s="574">
        <f t="shared" si="1"/>
        <v>39.724598930481285</v>
      </c>
      <c r="H25" s="575">
        <v>359</v>
      </c>
      <c r="I25" s="575">
        <v>19699</v>
      </c>
      <c r="J25" s="576">
        <f t="shared" si="7"/>
        <v>54.871866295264624</v>
      </c>
      <c r="K25" s="575">
        <v>10648</v>
      </c>
      <c r="L25" s="575">
        <v>824991</v>
      </c>
      <c r="M25" s="577">
        <f t="shared" si="3"/>
        <v>77.478493613824199</v>
      </c>
      <c r="N25" s="289"/>
      <c r="O25" s="546">
        <f t="shared" si="4"/>
        <v>733</v>
      </c>
      <c r="P25" s="546">
        <f t="shared" si="5"/>
        <v>34556</v>
      </c>
      <c r="Q25" s="547">
        <f t="shared" si="6"/>
        <v>47.143246930422919</v>
      </c>
    </row>
    <row r="26" spans="1:19" x14ac:dyDescent="0.25">
      <c r="A26" s="384">
        <v>2000</v>
      </c>
      <c r="B26" s="560">
        <v>11707</v>
      </c>
      <c r="C26" s="561">
        <v>913273</v>
      </c>
      <c r="D26" s="562">
        <f t="shared" si="0"/>
        <v>78.010848210472361</v>
      </c>
      <c r="E26" s="563">
        <v>378</v>
      </c>
      <c r="F26" s="563">
        <v>15302</v>
      </c>
      <c r="G26" s="562">
        <f t="shared" si="1"/>
        <v>40.481481481481481</v>
      </c>
      <c r="H26" s="563">
        <v>362</v>
      </c>
      <c r="I26" s="563">
        <v>22029</v>
      </c>
      <c r="J26" s="564">
        <f t="shared" si="7"/>
        <v>60.853591160220994</v>
      </c>
      <c r="K26" s="563">
        <v>10967</v>
      </c>
      <c r="L26" s="563">
        <v>875942</v>
      </c>
      <c r="M26" s="565">
        <f t="shared" si="3"/>
        <v>79.870703018145349</v>
      </c>
      <c r="N26" s="289"/>
      <c r="O26" s="546">
        <f t="shared" si="4"/>
        <v>740</v>
      </c>
      <c r="P26" s="546">
        <f t="shared" si="5"/>
        <v>37331</v>
      </c>
      <c r="Q26" s="547">
        <f t="shared" si="6"/>
        <v>50.447297297297297</v>
      </c>
    </row>
    <row r="27" spans="1:19" x14ac:dyDescent="0.25">
      <c r="A27" s="280">
        <v>2001</v>
      </c>
      <c r="B27" s="549">
        <v>11897</v>
      </c>
      <c r="C27" s="550">
        <v>952649</v>
      </c>
      <c r="D27" s="551">
        <f t="shared" si="0"/>
        <v>80.074724720517779</v>
      </c>
      <c r="E27" s="552">
        <v>314</v>
      </c>
      <c r="F27" s="552">
        <v>13775</v>
      </c>
      <c r="G27" s="551">
        <f t="shared" si="1"/>
        <v>43.869426751592357</v>
      </c>
      <c r="H27" s="552">
        <v>364</v>
      </c>
      <c r="I27" s="552">
        <v>23765</v>
      </c>
      <c r="J27" s="555">
        <f t="shared" si="7"/>
        <v>65.288461538461533</v>
      </c>
      <c r="K27" s="552">
        <v>11219</v>
      </c>
      <c r="L27" s="552">
        <v>915109</v>
      </c>
      <c r="M27" s="554">
        <f t="shared" si="3"/>
        <v>81.56778679026651</v>
      </c>
      <c r="N27" s="289"/>
      <c r="O27" s="546">
        <f t="shared" si="4"/>
        <v>678</v>
      </c>
      <c r="P27" s="546">
        <f t="shared" si="5"/>
        <v>37540</v>
      </c>
      <c r="Q27" s="547">
        <f t="shared" si="6"/>
        <v>55.368731563421832</v>
      </c>
    </row>
    <row r="28" spans="1:19" x14ac:dyDescent="0.25">
      <c r="A28" s="280">
        <v>2002</v>
      </c>
      <c r="B28" s="549">
        <v>12156</v>
      </c>
      <c r="C28" s="550">
        <v>963129</v>
      </c>
      <c r="D28" s="551">
        <f t="shared" si="0"/>
        <v>79.230750246791715</v>
      </c>
      <c r="E28" s="552">
        <v>353</v>
      </c>
      <c r="F28" s="552">
        <v>14225</v>
      </c>
      <c r="G28" s="551">
        <f t="shared" si="1"/>
        <v>40.297450424929181</v>
      </c>
      <c r="H28" s="552">
        <v>364</v>
      </c>
      <c r="I28" s="552">
        <v>24620</v>
      </c>
      <c r="J28" s="553">
        <f t="shared" si="7"/>
        <v>67.637362637362642</v>
      </c>
      <c r="K28" s="552">
        <v>11439</v>
      </c>
      <c r="L28" s="552">
        <v>924284</v>
      </c>
      <c r="M28" s="554">
        <f t="shared" si="3"/>
        <v>80.801118978931726</v>
      </c>
      <c r="N28" s="289"/>
      <c r="O28" s="546">
        <f t="shared" si="4"/>
        <v>717</v>
      </c>
      <c r="P28" s="546">
        <f t="shared" si="5"/>
        <v>38845</v>
      </c>
      <c r="Q28" s="547">
        <f t="shared" si="6"/>
        <v>54.177126917712691</v>
      </c>
    </row>
    <row r="29" spans="1:19" x14ac:dyDescent="0.25">
      <c r="A29" s="280">
        <v>2003</v>
      </c>
      <c r="B29" s="549">
        <v>11974</v>
      </c>
      <c r="C29" s="550">
        <v>925963</v>
      </c>
      <c r="D29" s="551">
        <f t="shared" si="0"/>
        <v>77.331134123935186</v>
      </c>
      <c r="E29" s="552">
        <v>373</v>
      </c>
      <c r="F29" s="552">
        <v>14423</v>
      </c>
      <c r="G29" s="551">
        <f t="shared" si="1"/>
        <v>38.667560321715818</v>
      </c>
      <c r="H29" s="552">
        <v>364</v>
      </c>
      <c r="I29" s="552">
        <v>24614</v>
      </c>
      <c r="J29" s="555">
        <f t="shared" si="7"/>
        <v>67.620879120879124</v>
      </c>
      <c r="K29" s="552">
        <v>11237</v>
      </c>
      <c r="L29" s="552">
        <v>886926</v>
      </c>
      <c r="M29" s="554">
        <f t="shared" si="3"/>
        <v>78.929073596155561</v>
      </c>
      <c r="N29" s="289"/>
      <c r="O29" s="546">
        <f t="shared" si="4"/>
        <v>737</v>
      </c>
      <c r="P29" s="546">
        <f t="shared" si="5"/>
        <v>39037</v>
      </c>
      <c r="Q29" s="547">
        <f t="shared" si="6"/>
        <v>52.967435549525099</v>
      </c>
    </row>
    <row r="30" spans="1:19" x14ac:dyDescent="0.25">
      <c r="A30" s="280">
        <v>2004</v>
      </c>
      <c r="B30" s="549">
        <v>11872</v>
      </c>
      <c r="C30" s="550">
        <v>897589</v>
      </c>
      <c r="D30" s="551">
        <f t="shared" si="0"/>
        <v>75.605542452830193</v>
      </c>
      <c r="E30" s="552">
        <v>374</v>
      </c>
      <c r="F30" s="552">
        <v>14721</v>
      </c>
      <c r="G30" s="551">
        <f t="shared" si="1"/>
        <v>39.360962566844918</v>
      </c>
      <c r="H30" s="552">
        <v>357</v>
      </c>
      <c r="I30" s="552">
        <v>24026</v>
      </c>
      <c r="J30" s="553">
        <f t="shared" si="7"/>
        <v>67.299719887955177</v>
      </c>
      <c r="K30" s="552">
        <v>11141</v>
      </c>
      <c r="L30" s="552">
        <v>858842</v>
      </c>
      <c r="M30" s="554">
        <f t="shared" si="3"/>
        <v>77.088412171259307</v>
      </c>
      <c r="N30" s="289"/>
      <c r="O30" s="546">
        <f t="shared" si="4"/>
        <v>731</v>
      </c>
      <c r="P30" s="546">
        <f t="shared" si="5"/>
        <v>38747</v>
      </c>
      <c r="Q30" s="547">
        <f t="shared" si="6"/>
        <v>53.005471956224348</v>
      </c>
    </row>
    <row r="31" spans="1:19" x14ac:dyDescent="0.25">
      <c r="A31" s="280">
        <v>2005</v>
      </c>
      <c r="B31" s="549">
        <v>12027</v>
      </c>
      <c r="C31" s="550">
        <v>853089</v>
      </c>
      <c r="D31" s="551">
        <f t="shared" si="0"/>
        <v>70.931154901471686</v>
      </c>
      <c r="E31" s="552">
        <v>292</v>
      </c>
      <c r="F31" s="552">
        <v>13405</v>
      </c>
      <c r="G31" s="551">
        <f t="shared" si="1"/>
        <v>45.907534246575345</v>
      </c>
      <c r="H31" s="552">
        <v>359</v>
      </c>
      <c r="I31" s="552">
        <v>22748</v>
      </c>
      <c r="J31" s="555">
        <f t="shared" si="7"/>
        <v>63.364902506963787</v>
      </c>
      <c r="K31" s="552">
        <v>11376</v>
      </c>
      <c r="L31" s="552">
        <v>816936</v>
      </c>
      <c r="M31" s="554">
        <f t="shared" si="3"/>
        <v>71.812236286919827</v>
      </c>
      <c r="N31" s="289"/>
      <c r="O31" s="546">
        <f t="shared" si="4"/>
        <v>651</v>
      </c>
      <c r="P31" s="546">
        <f t="shared" si="5"/>
        <v>36153</v>
      </c>
      <c r="Q31" s="547">
        <f t="shared" si="6"/>
        <v>55.534562211981566</v>
      </c>
    </row>
    <row r="32" spans="1:19" x14ac:dyDescent="0.25">
      <c r="A32" s="280">
        <v>2006</v>
      </c>
      <c r="B32" s="549">
        <v>11857</v>
      </c>
      <c r="C32" s="550">
        <v>817994</v>
      </c>
      <c r="D32" s="551">
        <f t="shared" si="0"/>
        <v>68.988276967192377</v>
      </c>
      <c r="E32" s="552">
        <v>232</v>
      </c>
      <c r="F32" s="552">
        <v>10911</v>
      </c>
      <c r="G32" s="551">
        <f t="shared" si="1"/>
        <v>47.030172413793103</v>
      </c>
      <c r="H32" s="552">
        <v>366</v>
      </c>
      <c r="I32" s="552">
        <v>22642</v>
      </c>
      <c r="J32" s="553">
        <f t="shared" si="7"/>
        <v>61.863387978142079</v>
      </c>
      <c r="K32" s="552">
        <v>11259</v>
      </c>
      <c r="L32" s="552">
        <v>784441</v>
      </c>
      <c r="M32" s="554">
        <f t="shared" si="3"/>
        <v>69.67235100808243</v>
      </c>
      <c r="N32" s="556"/>
      <c r="O32" s="546">
        <f t="shared" si="4"/>
        <v>598</v>
      </c>
      <c r="P32" s="546">
        <f t="shared" si="5"/>
        <v>33553</v>
      </c>
      <c r="Q32" s="547">
        <f t="shared" si="6"/>
        <v>56.108695652173914</v>
      </c>
      <c r="R32" s="556"/>
      <c r="S32" s="556"/>
    </row>
    <row r="33" spans="1:19" x14ac:dyDescent="0.25">
      <c r="A33" s="280">
        <v>2007</v>
      </c>
      <c r="B33" s="549">
        <v>11685</v>
      </c>
      <c r="C33" s="550">
        <v>795519</v>
      </c>
      <c r="D33" s="551">
        <f t="shared" si="0"/>
        <v>68.080359435173293</v>
      </c>
      <c r="E33" s="552">
        <v>144</v>
      </c>
      <c r="F33" s="552">
        <v>7757</v>
      </c>
      <c r="G33" s="551">
        <f t="shared" si="1"/>
        <v>53.868055555555557</v>
      </c>
      <c r="H33" s="552">
        <v>371</v>
      </c>
      <c r="I33" s="552">
        <v>22615</v>
      </c>
      <c r="J33" s="555">
        <f t="shared" si="7"/>
        <v>60.956873315363879</v>
      </c>
      <c r="K33" s="552">
        <v>11170</v>
      </c>
      <c r="L33" s="552">
        <v>765147</v>
      </c>
      <c r="M33" s="554">
        <f t="shared" si="3"/>
        <v>68.500179051029548</v>
      </c>
      <c r="N33" s="556"/>
      <c r="O33" s="546">
        <f t="shared" si="4"/>
        <v>515</v>
      </c>
      <c r="P33" s="546">
        <f t="shared" si="5"/>
        <v>30372</v>
      </c>
      <c r="Q33" s="547">
        <f t="shared" si="6"/>
        <v>58.974757281553401</v>
      </c>
      <c r="R33" s="556"/>
      <c r="S33" s="556"/>
    </row>
    <row r="34" spans="1:19" x14ac:dyDescent="0.25">
      <c r="A34" s="280">
        <v>2008</v>
      </c>
      <c r="B34" s="549">
        <v>12100</v>
      </c>
      <c r="C34" s="550">
        <v>771854</v>
      </c>
      <c r="D34" s="551">
        <f t="shared" si="0"/>
        <v>63.789586776859501</v>
      </c>
      <c r="E34" s="552">
        <v>77</v>
      </c>
      <c r="F34" s="552">
        <v>4229</v>
      </c>
      <c r="G34" s="551">
        <f t="shared" si="1"/>
        <v>54.922077922077925</v>
      </c>
      <c r="H34" s="552">
        <v>380</v>
      </c>
      <c r="I34" s="552">
        <v>22473</v>
      </c>
      <c r="J34" s="553">
        <f t="shared" si="7"/>
        <v>59.139473684210529</v>
      </c>
      <c r="K34" s="552">
        <v>11643</v>
      </c>
      <c r="L34" s="552">
        <v>745152</v>
      </c>
      <c r="M34" s="554">
        <f t="shared" si="3"/>
        <v>64</v>
      </c>
      <c r="N34" s="556"/>
      <c r="O34" s="546">
        <f t="shared" si="4"/>
        <v>457</v>
      </c>
      <c r="P34" s="546">
        <f t="shared" si="5"/>
        <v>26702</v>
      </c>
      <c r="Q34" s="547">
        <f t="shared" si="6"/>
        <v>58.428884026258203</v>
      </c>
      <c r="R34" s="556"/>
      <c r="S34" s="556"/>
    </row>
    <row r="35" spans="1:19" ht="14.25" thickBot="1" x14ac:dyDescent="0.3">
      <c r="A35" s="388">
        <v>2009</v>
      </c>
      <c r="B35" s="572">
        <v>12451</v>
      </c>
      <c r="C35" s="573">
        <v>760929</v>
      </c>
      <c r="D35" s="574">
        <f t="shared" si="0"/>
        <v>61.113886434824515</v>
      </c>
      <c r="E35" s="575">
        <v>76</v>
      </c>
      <c r="F35" s="575">
        <v>2731</v>
      </c>
      <c r="G35" s="574">
        <f t="shared" si="1"/>
        <v>35.934210526315788</v>
      </c>
      <c r="H35" s="575">
        <v>382</v>
      </c>
      <c r="I35" s="575">
        <v>22517</v>
      </c>
      <c r="J35" s="576">
        <f t="shared" si="7"/>
        <v>58.945026178010473</v>
      </c>
      <c r="K35" s="575">
        <v>11993</v>
      </c>
      <c r="L35" s="575">
        <v>735681</v>
      </c>
      <c r="M35" s="577">
        <f t="shared" si="3"/>
        <v>61.342533144334197</v>
      </c>
      <c r="N35" s="556"/>
      <c r="O35" s="546">
        <f t="shared" si="4"/>
        <v>458</v>
      </c>
      <c r="P35" s="546">
        <f t="shared" si="5"/>
        <v>25248</v>
      </c>
      <c r="Q35" s="547">
        <f t="shared" si="6"/>
        <v>55.126637554585152</v>
      </c>
      <c r="R35" s="556"/>
      <c r="S35" s="556"/>
    </row>
    <row r="36" spans="1:19" x14ac:dyDescent="0.25">
      <c r="A36" s="384">
        <v>2010</v>
      </c>
      <c r="B36" s="560">
        <v>12530</v>
      </c>
      <c r="C36" s="561">
        <v>767087</v>
      </c>
      <c r="D36" s="562">
        <f t="shared" si="0"/>
        <v>61.220031923383878</v>
      </c>
      <c r="E36" s="563">
        <v>76</v>
      </c>
      <c r="F36" s="563">
        <v>1709</v>
      </c>
      <c r="G36" s="562">
        <f t="shared" si="1"/>
        <v>22.486842105263158</v>
      </c>
      <c r="H36" s="563">
        <v>229</v>
      </c>
      <c r="I36" s="563">
        <v>19764</v>
      </c>
      <c r="J36" s="564">
        <f t="shared" si="7"/>
        <v>86.3056768558952</v>
      </c>
      <c r="K36" s="563">
        <v>12225</v>
      </c>
      <c r="L36" s="563">
        <v>745614</v>
      </c>
      <c r="M36" s="565">
        <f t="shared" si="3"/>
        <v>60.990920245398776</v>
      </c>
      <c r="N36" s="556"/>
      <c r="O36" s="546">
        <f t="shared" si="4"/>
        <v>305</v>
      </c>
      <c r="P36" s="546">
        <f t="shared" si="5"/>
        <v>21473</v>
      </c>
      <c r="Q36" s="547">
        <f t="shared" si="6"/>
        <v>70.403278688524594</v>
      </c>
      <c r="R36" s="556"/>
      <c r="S36" s="556"/>
    </row>
    <row r="37" spans="1:19" x14ac:dyDescent="0.25">
      <c r="A37" s="280">
        <v>2011</v>
      </c>
      <c r="B37" s="549">
        <v>12891</v>
      </c>
      <c r="C37" s="550">
        <v>776738</v>
      </c>
      <c r="D37" s="551">
        <f t="shared" si="0"/>
        <v>60.254285935924287</v>
      </c>
      <c r="E37" s="552">
        <v>105</v>
      </c>
      <c r="F37" s="552">
        <v>2774</v>
      </c>
      <c r="G37" s="551">
        <f t="shared" si="1"/>
        <v>26.419047619047618</v>
      </c>
      <c r="H37" s="552">
        <v>228</v>
      </c>
      <c r="I37" s="552">
        <v>16016</v>
      </c>
      <c r="J37" s="555">
        <f t="shared" si="7"/>
        <v>70.245614035087726</v>
      </c>
      <c r="K37" s="552">
        <v>12558</v>
      </c>
      <c r="L37" s="552">
        <v>757948</v>
      </c>
      <c r="M37" s="554">
        <f t="shared" si="3"/>
        <v>60.355789138397832</v>
      </c>
      <c r="N37" s="556"/>
      <c r="O37" s="546">
        <f t="shared" si="4"/>
        <v>333</v>
      </c>
      <c r="P37" s="546">
        <f t="shared" si="5"/>
        <v>18790</v>
      </c>
      <c r="Q37" s="547">
        <f t="shared" si="6"/>
        <v>56.426426426426424</v>
      </c>
      <c r="R37" s="556"/>
      <c r="S37" s="556"/>
    </row>
    <row r="38" spans="1:19" x14ac:dyDescent="0.25">
      <c r="A38" s="280">
        <v>2012</v>
      </c>
      <c r="B38" s="549">
        <v>13078</v>
      </c>
      <c r="C38" s="550">
        <v>769888</v>
      </c>
      <c r="D38" s="551">
        <f t="shared" si="0"/>
        <v>58.8689402049243</v>
      </c>
      <c r="E38" s="552">
        <v>83</v>
      </c>
      <c r="F38" s="552">
        <v>2671</v>
      </c>
      <c r="G38" s="551">
        <f t="shared" si="1"/>
        <v>32.180722891566262</v>
      </c>
      <c r="H38" s="552">
        <v>225</v>
      </c>
      <c r="I38" s="552">
        <v>14121</v>
      </c>
      <c r="J38" s="553">
        <f t="shared" si="7"/>
        <v>62.76</v>
      </c>
      <c r="K38" s="552">
        <v>12770</v>
      </c>
      <c r="L38" s="552">
        <v>753096</v>
      </c>
      <c r="M38" s="554">
        <f t="shared" si="3"/>
        <v>58.973844949099451</v>
      </c>
      <c r="N38" s="556"/>
      <c r="O38" s="546">
        <f t="shared" si="4"/>
        <v>308</v>
      </c>
      <c r="P38" s="546">
        <f t="shared" si="5"/>
        <v>16792</v>
      </c>
      <c r="Q38" s="547">
        <f t="shared" si="6"/>
        <v>54.519480519480517</v>
      </c>
      <c r="R38" s="556"/>
      <c r="S38" s="556"/>
    </row>
    <row r="39" spans="1:19" x14ac:dyDescent="0.25">
      <c r="A39" s="280">
        <v>2013</v>
      </c>
      <c r="B39" s="549">
        <v>13015</v>
      </c>
      <c r="C39" s="550">
        <v>757721</v>
      </c>
      <c r="D39" s="551">
        <f t="shared" si="0"/>
        <v>58.219054936611599</v>
      </c>
      <c r="E39" s="552">
        <v>87</v>
      </c>
      <c r="F39" s="552">
        <v>2536</v>
      </c>
      <c r="G39" s="551">
        <f t="shared" si="1"/>
        <v>29.149425287356323</v>
      </c>
      <c r="H39" s="552">
        <v>229</v>
      </c>
      <c r="I39" s="552">
        <v>13483</v>
      </c>
      <c r="J39" s="555">
        <f t="shared" si="7"/>
        <v>58.877729257641924</v>
      </c>
      <c r="K39" s="552">
        <v>12699</v>
      </c>
      <c r="L39" s="552">
        <v>741702</v>
      </c>
      <c r="M39" s="554">
        <f t="shared" si="3"/>
        <v>58.406331207181665</v>
      </c>
      <c r="N39" s="556"/>
      <c r="O39" s="546">
        <f t="shared" si="4"/>
        <v>316</v>
      </c>
      <c r="P39" s="546">
        <f t="shared" si="5"/>
        <v>16019</v>
      </c>
      <c r="Q39" s="547">
        <f t="shared" si="6"/>
        <v>50.693037974683541</v>
      </c>
      <c r="R39" s="556"/>
      <c r="S39" s="556"/>
    </row>
    <row r="40" spans="1:19" x14ac:dyDescent="0.25">
      <c r="A40" s="280">
        <v>2014</v>
      </c>
      <c r="B40" s="549">
        <v>12920</v>
      </c>
      <c r="C40" s="550">
        <v>740801</v>
      </c>
      <c r="D40" s="551">
        <f t="shared" si="0"/>
        <v>57.337538699690406</v>
      </c>
      <c r="E40" s="552">
        <v>87</v>
      </c>
      <c r="F40" s="552">
        <v>2259</v>
      </c>
      <c r="G40" s="551">
        <f t="shared" si="1"/>
        <v>25.96551724137931</v>
      </c>
      <c r="H40" s="552">
        <v>228</v>
      </c>
      <c r="I40" s="552">
        <v>13082</v>
      </c>
      <c r="J40" s="553">
        <f t="shared" si="7"/>
        <v>57.377192982456137</v>
      </c>
      <c r="K40" s="552">
        <v>12605</v>
      </c>
      <c r="L40" s="552">
        <v>725460</v>
      </c>
      <c r="M40" s="554">
        <f t="shared" si="3"/>
        <v>57.553351844506146</v>
      </c>
      <c r="N40" s="556"/>
      <c r="O40" s="546">
        <f t="shared" si="4"/>
        <v>315</v>
      </c>
      <c r="P40" s="546">
        <f t="shared" si="5"/>
        <v>15341</v>
      </c>
      <c r="Q40" s="547">
        <f t="shared" si="6"/>
        <v>48.701587301587303</v>
      </c>
      <c r="R40" s="556"/>
      <c r="S40" s="556"/>
    </row>
    <row r="41" spans="1:19" x14ac:dyDescent="0.25">
      <c r="A41" s="280">
        <v>2015</v>
      </c>
      <c r="B41" s="549">
        <v>12991</v>
      </c>
      <c r="C41" s="550">
        <v>720466</v>
      </c>
      <c r="D41" s="551">
        <f t="shared" si="0"/>
        <v>55.458856131167728</v>
      </c>
      <c r="E41" s="552">
        <v>90</v>
      </c>
      <c r="F41" s="552">
        <v>2257</v>
      </c>
      <c r="G41" s="551">
        <f t="shared" si="1"/>
        <v>25.077777777777779</v>
      </c>
      <c r="H41" s="552">
        <v>232</v>
      </c>
      <c r="I41" s="552">
        <v>12071</v>
      </c>
      <c r="J41" s="555">
        <f t="shared" si="7"/>
        <v>52.030172413793103</v>
      </c>
      <c r="K41" s="552">
        <v>12669</v>
      </c>
      <c r="L41" s="552">
        <v>706138</v>
      </c>
      <c r="M41" s="554">
        <f t="shared" si="3"/>
        <v>55.737469413529084</v>
      </c>
      <c r="N41" s="556"/>
      <c r="O41" s="546">
        <f t="shared" si="4"/>
        <v>322</v>
      </c>
      <c r="P41" s="546">
        <f t="shared" si="5"/>
        <v>14328</v>
      </c>
      <c r="Q41" s="547">
        <f t="shared" si="6"/>
        <v>44.496894409937887</v>
      </c>
      <c r="R41" s="556"/>
      <c r="S41" s="556"/>
    </row>
    <row r="42" spans="1:19" x14ac:dyDescent="0.25">
      <c r="A42" s="280">
        <v>2016</v>
      </c>
      <c r="B42" s="549">
        <v>12854</v>
      </c>
      <c r="C42" s="550">
        <v>697214</v>
      </c>
      <c r="D42" s="551">
        <f t="shared" si="0"/>
        <v>54.241014470203829</v>
      </c>
      <c r="E42" s="552">
        <v>90</v>
      </c>
      <c r="F42" s="552">
        <v>2167</v>
      </c>
      <c r="G42" s="551">
        <f t="shared" si="1"/>
        <v>24.077777777777779</v>
      </c>
      <c r="H42" s="552">
        <v>229</v>
      </c>
      <c r="I42" s="552">
        <v>11711</v>
      </c>
      <c r="J42" s="553">
        <f t="shared" si="7"/>
        <v>51.139737991266372</v>
      </c>
      <c r="K42" s="552">
        <v>12535</v>
      </c>
      <c r="L42" s="552">
        <v>683336</v>
      </c>
      <c r="M42" s="554">
        <f t="shared" si="3"/>
        <v>54.514240127642601</v>
      </c>
      <c r="N42" s="556"/>
      <c r="O42" s="546">
        <f t="shared" si="4"/>
        <v>319</v>
      </c>
      <c r="P42" s="546">
        <f t="shared" si="5"/>
        <v>13878</v>
      </c>
      <c r="Q42" s="547">
        <f t="shared" si="6"/>
        <v>43.504702194357364</v>
      </c>
      <c r="R42" s="556"/>
      <c r="S42" s="556"/>
    </row>
    <row r="43" spans="1:19" x14ac:dyDescent="0.25">
      <c r="A43" s="280">
        <v>2017</v>
      </c>
      <c r="B43" s="549">
        <v>12804</v>
      </c>
      <c r="C43" s="550">
        <v>677721</v>
      </c>
      <c r="D43" s="551">
        <f t="shared" si="0"/>
        <v>52.930412371134018</v>
      </c>
      <c r="E43" s="552">
        <v>92</v>
      </c>
      <c r="F43" s="552">
        <v>2339</v>
      </c>
      <c r="G43" s="551">
        <f t="shared" si="1"/>
        <v>25.423913043478262</v>
      </c>
      <c r="H43" s="552">
        <v>229</v>
      </c>
      <c r="I43" s="552">
        <v>11176</v>
      </c>
      <c r="J43" s="555">
        <f t="shared" si="7"/>
        <v>48.803493449781662</v>
      </c>
      <c r="K43" s="552">
        <v>12483</v>
      </c>
      <c r="L43" s="552">
        <v>664206</v>
      </c>
      <c r="M43" s="554">
        <f t="shared" si="3"/>
        <v>53.208844027877916</v>
      </c>
      <c r="N43" s="556"/>
      <c r="O43" s="546">
        <f t="shared" si="4"/>
        <v>321</v>
      </c>
      <c r="P43" s="546">
        <f t="shared" si="5"/>
        <v>13515</v>
      </c>
      <c r="Q43" s="547">
        <f t="shared" si="6"/>
        <v>42.10280373831776</v>
      </c>
      <c r="R43" s="556"/>
      <c r="S43" s="556"/>
    </row>
    <row r="44" spans="1:19" x14ac:dyDescent="0.25">
      <c r="A44" s="280">
        <v>2018</v>
      </c>
      <c r="B44" s="549">
        <f t="shared" ref="B44:C47" si="8">E44+H44+K44</f>
        <v>12584</v>
      </c>
      <c r="C44" s="550">
        <f t="shared" si="8"/>
        <v>659232</v>
      </c>
      <c r="D44" s="551">
        <f t="shared" si="0"/>
        <v>52.386522568340752</v>
      </c>
      <c r="E44" s="552">
        <v>100</v>
      </c>
      <c r="F44" s="552">
        <v>2504</v>
      </c>
      <c r="G44" s="551">
        <f t="shared" si="1"/>
        <v>25.04</v>
      </c>
      <c r="H44" s="552">
        <v>224</v>
      </c>
      <c r="I44" s="552">
        <v>10527</v>
      </c>
      <c r="J44" s="553">
        <f t="shared" si="7"/>
        <v>46.995535714285715</v>
      </c>
      <c r="K44" s="552">
        <v>12260</v>
      </c>
      <c r="L44" s="552">
        <v>646201</v>
      </c>
      <c r="M44" s="554">
        <f t="shared" si="3"/>
        <v>52.708075040783037</v>
      </c>
      <c r="N44" s="556"/>
      <c r="O44" s="546">
        <f t="shared" si="4"/>
        <v>324</v>
      </c>
      <c r="P44" s="546">
        <f t="shared" si="5"/>
        <v>13031</v>
      </c>
      <c r="Q44" s="547">
        <f t="shared" si="6"/>
        <v>40.219135802469133</v>
      </c>
      <c r="R44" s="556"/>
      <c r="S44" s="556"/>
    </row>
    <row r="45" spans="1:19" ht="14.25" thickBot="1" x14ac:dyDescent="0.3">
      <c r="A45" s="392">
        <v>2019</v>
      </c>
      <c r="B45" s="657">
        <f t="shared" si="8"/>
        <v>12327</v>
      </c>
      <c r="C45" s="658">
        <f t="shared" si="8"/>
        <v>643762</v>
      </c>
      <c r="D45" s="659">
        <f t="shared" si="0"/>
        <v>52.22373651334469</v>
      </c>
      <c r="E45" s="660">
        <v>113</v>
      </c>
      <c r="F45" s="660">
        <v>2675</v>
      </c>
      <c r="G45" s="659">
        <f t="shared" si="1"/>
        <v>23.672566371681416</v>
      </c>
      <c r="H45" s="660">
        <v>225</v>
      </c>
      <c r="I45" s="660">
        <v>9903</v>
      </c>
      <c r="J45" s="668">
        <f t="shared" si="7"/>
        <v>44.013333333333335</v>
      </c>
      <c r="K45" s="660">
        <v>11989</v>
      </c>
      <c r="L45" s="660">
        <v>631184</v>
      </c>
      <c r="M45" s="661">
        <f t="shared" si="3"/>
        <v>52.646926349153389</v>
      </c>
      <c r="N45" s="556"/>
      <c r="O45" s="546">
        <f t="shared" si="4"/>
        <v>338</v>
      </c>
      <c r="P45" s="546">
        <f t="shared" si="5"/>
        <v>12578</v>
      </c>
      <c r="Q45" s="547">
        <f t="shared" si="6"/>
        <v>37.213017751479292</v>
      </c>
      <c r="R45" s="556"/>
      <c r="S45" s="556"/>
    </row>
    <row r="46" spans="1:19" x14ac:dyDescent="0.25">
      <c r="A46" s="609">
        <v>2020</v>
      </c>
      <c r="B46" s="667">
        <f t="shared" si="8"/>
        <v>12178</v>
      </c>
      <c r="C46" s="662">
        <f t="shared" si="8"/>
        <v>621772</v>
      </c>
      <c r="D46" s="663">
        <f t="shared" si="0"/>
        <v>51.056988011167682</v>
      </c>
      <c r="E46" s="664">
        <v>111</v>
      </c>
      <c r="F46" s="664">
        <v>2724</v>
      </c>
      <c r="G46" s="663">
        <f t="shared" si="1"/>
        <v>24.54054054054054</v>
      </c>
      <c r="H46" s="664">
        <v>224</v>
      </c>
      <c r="I46" s="664">
        <v>9481</v>
      </c>
      <c r="J46" s="669">
        <f t="shared" si="7"/>
        <v>42.325892857142854</v>
      </c>
      <c r="K46" s="664">
        <v>11843</v>
      </c>
      <c r="L46" s="664">
        <v>609567</v>
      </c>
      <c r="M46" s="666">
        <f t="shared" si="3"/>
        <v>51.47065777252385</v>
      </c>
      <c r="N46" s="556"/>
      <c r="O46" s="546">
        <f t="shared" ref="O46:O49" si="9">E46+H46</f>
        <v>335</v>
      </c>
      <c r="P46" s="546">
        <f t="shared" ref="P46:P49" si="10">F46+I46</f>
        <v>12205</v>
      </c>
      <c r="Q46" s="547">
        <f t="shared" si="6"/>
        <v>36.432835820895519</v>
      </c>
      <c r="R46" s="556"/>
      <c r="S46" s="556"/>
    </row>
    <row r="47" spans="1:19" x14ac:dyDescent="0.25">
      <c r="A47" s="280">
        <v>2021</v>
      </c>
      <c r="B47" s="549">
        <f t="shared" si="8"/>
        <v>12028</v>
      </c>
      <c r="C47" s="550">
        <f t="shared" si="8"/>
        <v>576041</v>
      </c>
      <c r="D47" s="551">
        <f t="shared" si="0"/>
        <v>47.891669437978052</v>
      </c>
      <c r="E47" s="552">
        <v>110</v>
      </c>
      <c r="F47" s="552">
        <v>2803</v>
      </c>
      <c r="G47" s="551">
        <f t="shared" si="1"/>
        <v>25.481818181818181</v>
      </c>
      <c r="H47" s="552">
        <v>224</v>
      </c>
      <c r="I47" s="552">
        <v>8923</v>
      </c>
      <c r="J47" s="555">
        <f t="shared" si="7"/>
        <v>39.834821428571431</v>
      </c>
      <c r="K47" s="552">
        <v>11694</v>
      </c>
      <c r="L47" s="552">
        <v>564315</v>
      </c>
      <c r="M47" s="554">
        <f t="shared" si="3"/>
        <v>48.256798358132379</v>
      </c>
      <c r="N47" s="556"/>
      <c r="O47" s="546">
        <f t="shared" si="9"/>
        <v>334</v>
      </c>
      <c r="P47" s="546">
        <f t="shared" si="10"/>
        <v>11726</v>
      </c>
      <c r="Q47" s="547">
        <f t="shared" si="6"/>
        <v>35.107784431137723</v>
      </c>
      <c r="R47" s="556"/>
      <c r="S47" s="556"/>
    </row>
    <row r="48" spans="1:19" x14ac:dyDescent="0.25">
      <c r="A48" s="280">
        <v>2022</v>
      </c>
      <c r="B48" s="549">
        <f t="shared" ref="B48" si="11">E48+H48+K48</f>
        <v>11626</v>
      </c>
      <c r="C48" s="550">
        <f t="shared" ref="C48" si="12">F48+I48+L48</f>
        <v>539306</v>
      </c>
      <c r="D48" s="551">
        <f t="shared" ref="D48" si="13">C48/B48</f>
        <v>46.387923619473597</v>
      </c>
      <c r="E48" s="552">
        <v>109</v>
      </c>
      <c r="F48" s="552">
        <v>2661</v>
      </c>
      <c r="G48" s="551">
        <f t="shared" ref="G48" si="14">F48/E48</f>
        <v>24.412844036697248</v>
      </c>
      <c r="H48" s="552">
        <v>222</v>
      </c>
      <c r="I48" s="552">
        <v>8574</v>
      </c>
      <c r="J48" s="555">
        <f t="shared" ref="J48" si="15">I48/H48</f>
        <v>38.621621621621621</v>
      </c>
      <c r="K48" s="552">
        <v>11295</v>
      </c>
      <c r="L48" s="552">
        <v>528071</v>
      </c>
      <c r="M48" s="554">
        <f t="shared" ref="M48" si="16">L48/K48</f>
        <v>46.752633908809209</v>
      </c>
      <c r="N48" s="557"/>
      <c r="O48" s="546">
        <f t="shared" si="9"/>
        <v>331</v>
      </c>
      <c r="P48" s="546">
        <f t="shared" si="10"/>
        <v>11235</v>
      </c>
      <c r="Q48" s="547">
        <f t="shared" si="6"/>
        <v>33.942598187311177</v>
      </c>
      <c r="R48" s="556"/>
      <c r="S48" s="556"/>
    </row>
    <row r="49" spans="1:19" x14ac:dyDescent="0.25">
      <c r="A49" s="280">
        <v>2023</v>
      </c>
      <c r="B49" s="549">
        <f t="shared" ref="B49" si="17">E49+H49+K49</f>
        <v>11179</v>
      </c>
      <c r="C49" s="550">
        <f t="shared" ref="C49" si="18">F49+I49+L49</f>
        <v>509169</v>
      </c>
      <c r="D49" s="551">
        <f t="shared" ref="D49" si="19">C49/B49</f>
        <v>45.546918329009749</v>
      </c>
      <c r="E49" s="552">
        <v>57</v>
      </c>
      <c r="F49" s="552">
        <v>2645</v>
      </c>
      <c r="G49" s="551">
        <f t="shared" ref="G49" si="20">F49/E49</f>
        <v>46.403508771929822</v>
      </c>
      <c r="H49" s="552">
        <v>210</v>
      </c>
      <c r="I49" s="552">
        <v>7998</v>
      </c>
      <c r="J49" s="555">
        <f t="shared" ref="J49" si="21">I49/H49</f>
        <v>38.085714285714289</v>
      </c>
      <c r="K49" s="552">
        <v>10912</v>
      </c>
      <c r="L49" s="552">
        <v>498526</v>
      </c>
      <c r="M49" s="554">
        <f t="shared" ref="M49" si="22">L49/K49</f>
        <v>45.686033724340177</v>
      </c>
      <c r="N49" s="557"/>
      <c r="O49" s="546">
        <f t="shared" ref="O49:O50" si="23">E49+H49</f>
        <v>267</v>
      </c>
      <c r="P49" s="546">
        <f t="shared" ref="P49:P50" si="24">F49+I49</f>
        <v>10643</v>
      </c>
      <c r="Q49" s="547">
        <f t="shared" ref="Q49:Q50" si="25">P49/O49</f>
        <v>39.861423220973784</v>
      </c>
      <c r="R49" s="556"/>
      <c r="S49" s="556"/>
    </row>
    <row r="50" spans="1:19" ht="14.25" thickBot="1" x14ac:dyDescent="0.3">
      <c r="A50" s="388">
        <v>2024</v>
      </c>
      <c r="B50" s="572">
        <v>10886</v>
      </c>
      <c r="C50" s="573">
        <v>492042</v>
      </c>
      <c r="D50" s="574">
        <f t="shared" ref="D50" si="26">C50/B50</f>
        <v>45.199522322248761</v>
      </c>
      <c r="E50" s="575">
        <v>53</v>
      </c>
      <c r="F50" s="575">
        <v>2303</v>
      </c>
      <c r="G50" s="574">
        <f t="shared" ref="G50" si="27">F50/E50</f>
        <v>43.452830188679243</v>
      </c>
      <c r="H50" s="575">
        <v>205</v>
      </c>
      <c r="I50" s="575">
        <v>7452</v>
      </c>
      <c r="J50" s="576">
        <f t="shared" ref="J50" si="28">I50/H50</f>
        <v>36.351219512195122</v>
      </c>
      <c r="K50" s="575">
        <v>10628</v>
      </c>
      <c r="L50" s="575">
        <v>482287</v>
      </c>
      <c r="M50" s="577">
        <f t="shared" ref="M50" si="29">L50/K50</f>
        <v>45.378904779826875</v>
      </c>
      <c r="N50" s="557"/>
      <c r="O50" s="546">
        <f t="shared" si="23"/>
        <v>258</v>
      </c>
      <c r="P50" s="546">
        <f t="shared" si="24"/>
        <v>9755</v>
      </c>
      <c r="Q50" s="547">
        <f t="shared" si="25"/>
        <v>37.810077519379846</v>
      </c>
      <c r="R50" s="556"/>
      <c r="S50" s="556"/>
    </row>
    <row r="51" spans="1:19" ht="14.25" customHeight="1" x14ac:dyDescent="0.3">
      <c r="A51" s="233" t="s">
        <v>127</v>
      </c>
      <c r="B51" s="247"/>
      <c r="C51" s="235"/>
      <c r="D51" s="235"/>
      <c r="E51" s="235"/>
      <c r="F51" s="235"/>
      <c r="H51" s="268"/>
      <c r="K51" s="268"/>
      <c r="N51" s="558"/>
      <c r="O51" s="546"/>
      <c r="P51" s="546"/>
      <c r="Q51" s="268"/>
      <c r="R51" s="268"/>
    </row>
    <row r="52" spans="1:19" ht="14.25" customHeight="1" x14ac:dyDescent="0.3">
      <c r="A52" s="233" t="s">
        <v>152</v>
      </c>
      <c r="B52" s="247"/>
      <c r="C52" s="247"/>
      <c r="D52" s="247"/>
      <c r="E52" s="247"/>
      <c r="F52" s="247"/>
      <c r="G52" s="291"/>
      <c r="H52" s="291"/>
      <c r="I52" s="291"/>
      <c r="J52" s="291"/>
      <c r="K52" s="268"/>
      <c r="O52" s="546"/>
      <c r="P52" s="546"/>
      <c r="Q52" s="268"/>
      <c r="R52" s="268"/>
    </row>
    <row r="53" spans="1:19" ht="14.25" customHeight="1" x14ac:dyDescent="0.3">
      <c r="A53" s="233" t="s">
        <v>117</v>
      </c>
      <c r="B53" s="247"/>
      <c r="C53" s="559"/>
      <c r="D53" s="559"/>
      <c r="E53" s="559"/>
      <c r="F53" s="559"/>
      <c r="G53" s="559"/>
      <c r="H53" s="559"/>
      <c r="I53" s="559"/>
      <c r="O53" s="268"/>
      <c r="P53" s="268"/>
      <c r="Q53" s="268"/>
      <c r="R53" s="268"/>
    </row>
    <row r="54" spans="1:19" x14ac:dyDescent="0.3">
      <c r="A54" s="233" t="s">
        <v>118</v>
      </c>
      <c r="H54" s="268"/>
      <c r="O54" s="268"/>
      <c r="P54" s="268"/>
      <c r="Q54" s="268"/>
      <c r="R54" s="268"/>
    </row>
    <row r="55" spans="1:19" x14ac:dyDescent="0.3">
      <c r="A55" s="233" t="s">
        <v>153</v>
      </c>
      <c r="O55" s="268"/>
      <c r="P55" s="268"/>
    </row>
    <row r="56" spans="1:19" x14ac:dyDescent="0.3">
      <c r="A56" s="233" t="s">
        <v>173</v>
      </c>
      <c r="O56" s="268"/>
      <c r="P56" s="268"/>
    </row>
    <row r="57" spans="1:19" x14ac:dyDescent="0.3">
      <c r="A57" s="233" t="s">
        <v>126</v>
      </c>
      <c r="O57" s="268"/>
      <c r="P57" s="268"/>
    </row>
    <row r="58" spans="1:19" x14ac:dyDescent="0.3">
      <c r="A58" s="293" t="s">
        <v>142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2" type="noConversion"/>
  <pageMargins left="0.7" right="0.7" top="0.75" bottom="0.75" header="0.3" footer="0.3"/>
  <pageSetup paperSize="9" orientation="portrait" r:id="rId1"/>
  <ignoredErrors>
    <ignoredError sqref="Q46:Q48" evalError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0"/>
  <sheetViews>
    <sheetView zoomScale="85" zoomScaleNormal="85" workbookViewId="0">
      <pane xSplit="1" ySplit="4" topLeftCell="B5" activePane="bottomRight" state="frozen"/>
      <selection activeCell="I38" sqref="I38"/>
      <selection pane="topRight" activeCell="I38" sqref="I38"/>
      <selection pane="bottomLeft" activeCell="I38" sqref="I38"/>
      <selection pane="bottomRight" activeCell="U40" sqref="U40"/>
    </sheetView>
  </sheetViews>
  <sheetFormatPr defaultRowHeight="13.5" x14ac:dyDescent="0.3"/>
  <cols>
    <col min="1" max="1" width="9" style="268"/>
    <col min="2" max="3" width="11.5" style="538" customWidth="1"/>
    <col min="4" max="4" width="11.5" style="268" customWidth="1"/>
    <col min="5" max="5" width="11.5" style="538" customWidth="1"/>
    <col min="6" max="7" width="11.5" style="268" customWidth="1"/>
    <col min="8" max="8" width="11.5" style="538" customWidth="1"/>
    <col min="9" max="13" width="11.5" style="268" customWidth="1"/>
    <col min="14" max="14" width="16.25" style="268" customWidth="1"/>
    <col min="15" max="15" width="9" style="289"/>
    <col min="16" max="16" width="9.375" style="289" bestFit="1" customWidth="1"/>
    <col min="17" max="17" width="9.625" style="289" bestFit="1" customWidth="1"/>
    <col min="18" max="18" width="9" style="289"/>
    <col min="19" max="16384" width="9" style="268"/>
  </cols>
  <sheetData>
    <row r="1" spans="1:45" ht="14.25" thickBot="1" x14ac:dyDescent="0.35">
      <c r="B1" s="578"/>
      <c r="C1" s="578"/>
      <c r="D1" s="539"/>
      <c r="E1" s="578"/>
      <c r="F1" s="539"/>
      <c r="G1" s="539"/>
      <c r="H1" s="578"/>
      <c r="I1" s="539"/>
      <c r="J1" s="539"/>
      <c r="K1" s="539"/>
      <c r="L1" s="539"/>
      <c r="M1" s="539"/>
      <c r="N1" s="539"/>
      <c r="R1" s="57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  <c r="AH1" s="539"/>
      <c r="AI1" s="539"/>
      <c r="AJ1" s="539"/>
      <c r="AK1" s="539"/>
      <c r="AL1" s="539"/>
      <c r="AM1" s="539"/>
      <c r="AN1" s="539"/>
      <c r="AO1" s="539"/>
      <c r="AP1" s="539"/>
      <c r="AQ1" s="539"/>
      <c r="AR1" s="539"/>
      <c r="AS1" s="539"/>
    </row>
    <row r="2" spans="1:45" ht="14.25" thickBot="1" x14ac:dyDescent="0.35">
      <c r="A2" s="539"/>
      <c r="B2" s="772" t="s">
        <v>141</v>
      </c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4"/>
      <c r="N2" s="289"/>
      <c r="R2" s="580"/>
      <c r="S2" s="580"/>
      <c r="T2" s="580"/>
    </row>
    <row r="3" spans="1:45" ht="14.25" thickBot="1" x14ac:dyDescent="0.35">
      <c r="A3" s="670" t="s">
        <v>0</v>
      </c>
      <c r="B3" s="776" t="s">
        <v>140</v>
      </c>
      <c r="C3" s="777"/>
      <c r="D3" s="778"/>
      <c r="E3" s="779" t="s">
        <v>1</v>
      </c>
      <c r="F3" s="777"/>
      <c r="G3" s="778"/>
      <c r="H3" s="782" t="s">
        <v>2</v>
      </c>
      <c r="I3" s="783"/>
      <c r="J3" s="784"/>
      <c r="K3" s="785" t="s">
        <v>3</v>
      </c>
      <c r="L3" s="785"/>
      <c r="M3" s="786"/>
      <c r="N3" s="289"/>
      <c r="Q3" s="289" t="s">
        <v>156</v>
      </c>
      <c r="R3" s="580"/>
      <c r="S3" s="580"/>
      <c r="T3" s="580"/>
    </row>
    <row r="4" spans="1:45" s="586" customFormat="1" ht="41.25" thickBot="1" x14ac:dyDescent="0.35">
      <c r="A4" s="781"/>
      <c r="B4" s="581" t="s">
        <v>135</v>
      </c>
      <c r="C4" s="582" t="s">
        <v>170</v>
      </c>
      <c r="D4" s="542" t="s">
        <v>139</v>
      </c>
      <c r="E4" s="583" t="s">
        <v>138</v>
      </c>
      <c r="F4" s="582" t="s">
        <v>169</v>
      </c>
      <c r="G4" s="542" t="s">
        <v>137</v>
      </c>
      <c r="H4" s="583" t="s">
        <v>136</v>
      </c>
      <c r="I4" s="582" t="s">
        <v>171</v>
      </c>
      <c r="J4" s="542" t="s">
        <v>133</v>
      </c>
      <c r="K4" s="542" t="s">
        <v>135</v>
      </c>
      <c r="L4" s="582" t="s">
        <v>169</v>
      </c>
      <c r="M4" s="544" t="s">
        <v>133</v>
      </c>
      <c r="N4" s="584"/>
      <c r="O4" s="289" t="s">
        <v>135</v>
      </c>
      <c r="P4" s="289" t="s">
        <v>134</v>
      </c>
      <c r="Q4" s="289" t="s">
        <v>133</v>
      </c>
      <c r="R4" s="585"/>
      <c r="S4" s="585"/>
      <c r="T4" s="585"/>
    </row>
    <row r="5" spans="1:45" s="586" customFormat="1" ht="14.25" thickBot="1" x14ac:dyDescent="0.3">
      <c r="A5" s="388">
        <v>1979</v>
      </c>
      <c r="B5" s="572">
        <v>4610</v>
      </c>
      <c r="C5" s="573">
        <v>626</v>
      </c>
      <c r="D5" s="574">
        <f t="shared" ref="D5:D47" si="0">C5/B5*100</f>
        <v>13.579175704989154</v>
      </c>
      <c r="E5" s="575">
        <v>869</v>
      </c>
      <c r="F5" s="523">
        <v>86</v>
      </c>
      <c r="G5" s="574">
        <f t="shared" ref="G5:G47" si="1">F5/E5*100</f>
        <v>9.896432681242807</v>
      </c>
      <c r="H5" s="575">
        <v>172</v>
      </c>
      <c r="I5" s="575">
        <v>26</v>
      </c>
      <c r="J5" s="574">
        <f t="shared" ref="J5:J11" si="2">I5/H5*100</f>
        <v>15.11627906976744</v>
      </c>
      <c r="K5" s="575">
        <v>3569</v>
      </c>
      <c r="L5" s="575">
        <v>514</v>
      </c>
      <c r="M5" s="577">
        <f t="shared" ref="M5:M47" si="3">L5/K5*100</f>
        <v>14.401793219389184</v>
      </c>
      <c r="N5" s="584"/>
      <c r="O5" s="546">
        <f t="shared" ref="O5:O47" si="4">E5+H5</f>
        <v>1041</v>
      </c>
      <c r="P5" s="546">
        <f t="shared" ref="P5:P47" si="5">F5+I5</f>
        <v>112</v>
      </c>
      <c r="Q5" s="547">
        <f t="shared" ref="Q5:Q49" si="6">P5/O5*100</f>
        <v>10.758885686839577</v>
      </c>
      <c r="R5" s="585"/>
      <c r="S5" s="585"/>
      <c r="T5" s="585"/>
    </row>
    <row r="6" spans="1:45" x14ac:dyDescent="0.25">
      <c r="A6" s="384">
        <v>1980</v>
      </c>
      <c r="B6" s="560">
        <v>4866</v>
      </c>
      <c r="C6" s="561">
        <v>622</v>
      </c>
      <c r="D6" s="562">
        <f t="shared" si="0"/>
        <v>12.782572955199342</v>
      </c>
      <c r="E6" s="563">
        <v>944</v>
      </c>
      <c r="F6" s="514">
        <v>106</v>
      </c>
      <c r="G6" s="562">
        <f t="shared" si="1"/>
        <v>11.228813559322035</v>
      </c>
      <c r="H6" s="563">
        <v>188</v>
      </c>
      <c r="I6" s="563">
        <v>21</v>
      </c>
      <c r="J6" s="562">
        <f t="shared" si="2"/>
        <v>11.170212765957446</v>
      </c>
      <c r="K6" s="563">
        <v>3734</v>
      </c>
      <c r="L6" s="563">
        <v>495</v>
      </c>
      <c r="M6" s="565">
        <f t="shared" si="3"/>
        <v>13.256561328334227</v>
      </c>
      <c r="N6" s="289"/>
      <c r="O6" s="546">
        <f t="shared" si="4"/>
        <v>1132</v>
      </c>
      <c r="P6" s="546">
        <f t="shared" si="5"/>
        <v>127</v>
      </c>
      <c r="Q6" s="547">
        <f t="shared" si="6"/>
        <v>11.219081272084805</v>
      </c>
      <c r="R6" s="580"/>
      <c r="S6" s="580"/>
      <c r="T6" s="580"/>
    </row>
    <row r="7" spans="1:45" x14ac:dyDescent="0.25">
      <c r="A7" s="280">
        <v>1981</v>
      </c>
      <c r="B7" s="549">
        <v>5086</v>
      </c>
      <c r="C7" s="550">
        <v>855</v>
      </c>
      <c r="D7" s="551">
        <f t="shared" si="0"/>
        <v>16.810853322847031</v>
      </c>
      <c r="E7" s="552">
        <v>993</v>
      </c>
      <c r="F7" s="463">
        <v>126</v>
      </c>
      <c r="G7" s="551">
        <f t="shared" si="1"/>
        <v>12.688821752265861</v>
      </c>
      <c r="H7" s="552">
        <v>202</v>
      </c>
      <c r="I7" s="552">
        <v>20</v>
      </c>
      <c r="J7" s="551">
        <f t="shared" si="2"/>
        <v>9.9009900990099009</v>
      </c>
      <c r="K7" s="552">
        <v>3891</v>
      </c>
      <c r="L7" s="552">
        <v>709</v>
      </c>
      <c r="M7" s="554">
        <f t="shared" si="3"/>
        <v>18.221536879979439</v>
      </c>
      <c r="N7" s="289"/>
      <c r="O7" s="546">
        <f t="shared" si="4"/>
        <v>1195</v>
      </c>
      <c r="P7" s="546">
        <f t="shared" si="5"/>
        <v>146</v>
      </c>
      <c r="Q7" s="547">
        <f t="shared" si="6"/>
        <v>12.217573221757322</v>
      </c>
      <c r="R7" s="580"/>
      <c r="S7" s="580"/>
      <c r="T7" s="580"/>
    </row>
    <row r="8" spans="1:45" x14ac:dyDescent="0.25">
      <c r="A8" s="280">
        <v>1982</v>
      </c>
      <c r="B8" s="549">
        <v>5424</v>
      </c>
      <c r="C8" s="550">
        <v>968</v>
      </c>
      <c r="D8" s="551">
        <f t="shared" si="0"/>
        <v>17.846607669616517</v>
      </c>
      <c r="E8" s="552">
        <v>1137</v>
      </c>
      <c r="F8" s="463">
        <v>143</v>
      </c>
      <c r="G8" s="551">
        <f t="shared" si="1"/>
        <v>12.576956904133684</v>
      </c>
      <c r="H8" s="552">
        <v>166</v>
      </c>
      <c r="I8" s="552">
        <v>12</v>
      </c>
      <c r="J8" s="551">
        <f t="shared" si="2"/>
        <v>7.2289156626506017</v>
      </c>
      <c r="K8" s="552">
        <v>4121</v>
      </c>
      <c r="L8" s="552">
        <v>813</v>
      </c>
      <c r="M8" s="554">
        <f t="shared" si="3"/>
        <v>19.728221305508374</v>
      </c>
      <c r="N8" s="289"/>
      <c r="O8" s="546">
        <f t="shared" si="4"/>
        <v>1303</v>
      </c>
      <c r="P8" s="546">
        <f t="shared" si="5"/>
        <v>155</v>
      </c>
      <c r="Q8" s="547">
        <f t="shared" si="6"/>
        <v>11.895625479662318</v>
      </c>
      <c r="R8" s="580"/>
      <c r="S8" s="580"/>
      <c r="T8" s="580"/>
    </row>
    <row r="9" spans="1:45" x14ac:dyDescent="0.25">
      <c r="A9" s="280">
        <v>1983</v>
      </c>
      <c r="B9" s="549">
        <v>5358</v>
      </c>
      <c r="C9" s="550">
        <v>1014</v>
      </c>
      <c r="D9" s="551">
        <f t="shared" si="0"/>
        <v>18.924972004479283</v>
      </c>
      <c r="E9" s="552">
        <v>1131</v>
      </c>
      <c r="F9" s="463">
        <v>148</v>
      </c>
      <c r="G9" s="551">
        <f t="shared" si="1"/>
        <v>13.085764809902741</v>
      </c>
      <c r="H9" s="552">
        <v>16</v>
      </c>
      <c r="I9" s="552">
        <v>2</v>
      </c>
      <c r="J9" s="551">
        <f t="shared" si="2"/>
        <v>12.5</v>
      </c>
      <c r="K9" s="552">
        <v>4211</v>
      </c>
      <c r="L9" s="552">
        <v>864</v>
      </c>
      <c r="M9" s="554">
        <f t="shared" si="3"/>
        <v>20.517691759677035</v>
      </c>
      <c r="N9" s="289"/>
      <c r="O9" s="546">
        <f t="shared" si="4"/>
        <v>1147</v>
      </c>
      <c r="P9" s="546">
        <f t="shared" si="5"/>
        <v>150</v>
      </c>
      <c r="Q9" s="547">
        <f t="shared" si="6"/>
        <v>13.077593722755013</v>
      </c>
      <c r="R9" s="580"/>
      <c r="S9" s="580"/>
      <c r="T9" s="580"/>
    </row>
    <row r="10" spans="1:45" x14ac:dyDescent="0.25">
      <c r="A10" s="280">
        <v>1984</v>
      </c>
      <c r="B10" s="549">
        <v>5412</v>
      </c>
      <c r="C10" s="550">
        <v>1001</v>
      </c>
      <c r="D10" s="551">
        <f t="shared" si="0"/>
        <v>18.495934959349594</v>
      </c>
      <c r="E10" s="552">
        <v>1039</v>
      </c>
      <c r="F10" s="463">
        <v>137</v>
      </c>
      <c r="G10" s="551">
        <f t="shared" si="1"/>
        <v>13.185755534167468</v>
      </c>
      <c r="H10" s="552">
        <v>8</v>
      </c>
      <c r="I10" s="552">
        <v>2</v>
      </c>
      <c r="J10" s="551">
        <f t="shared" si="2"/>
        <v>25</v>
      </c>
      <c r="K10" s="552">
        <v>4365</v>
      </c>
      <c r="L10" s="552">
        <v>862</v>
      </c>
      <c r="M10" s="554">
        <f t="shared" si="3"/>
        <v>19.747995418098512</v>
      </c>
      <c r="N10" s="289"/>
      <c r="O10" s="546">
        <f t="shared" si="4"/>
        <v>1047</v>
      </c>
      <c r="P10" s="546">
        <f t="shared" si="5"/>
        <v>139</v>
      </c>
      <c r="Q10" s="547">
        <f t="shared" si="6"/>
        <v>13.276026743075453</v>
      </c>
      <c r="R10" s="580"/>
      <c r="S10" s="580"/>
      <c r="T10" s="580"/>
    </row>
    <row r="11" spans="1:45" x14ac:dyDescent="0.25">
      <c r="A11" s="280">
        <v>1985</v>
      </c>
      <c r="B11" s="549">
        <v>5362</v>
      </c>
      <c r="C11" s="550">
        <v>1044</v>
      </c>
      <c r="D11" s="551">
        <f t="shared" si="0"/>
        <v>19.470346885490489</v>
      </c>
      <c r="E11" s="552">
        <v>842</v>
      </c>
      <c r="F11" s="463">
        <v>112</v>
      </c>
      <c r="G11" s="551">
        <f t="shared" si="1"/>
        <v>13.30166270783848</v>
      </c>
      <c r="H11" s="552">
        <v>3</v>
      </c>
      <c r="I11" s="552">
        <v>2</v>
      </c>
      <c r="J11" s="551">
        <f t="shared" si="2"/>
        <v>66.666666666666657</v>
      </c>
      <c r="K11" s="552">
        <v>4517</v>
      </c>
      <c r="L11" s="552">
        <v>930</v>
      </c>
      <c r="M11" s="554">
        <f t="shared" si="3"/>
        <v>20.588886429045829</v>
      </c>
      <c r="N11" s="289"/>
      <c r="O11" s="546">
        <f t="shared" si="4"/>
        <v>845</v>
      </c>
      <c r="P11" s="546">
        <f t="shared" si="5"/>
        <v>114</v>
      </c>
      <c r="Q11" s="547">
        <f t="shared" si="6"/>
        <v>13.491124260355031</v>
      </c>
      <c r="R11" s="580"/>
      <c r="S11" s="580"/>
      <c r="T11" s="580"/>
    </row>
    <row r="12" spans="1:45" x14ac:dyDescent="0.25">
      <c r="A12" s="280">
        <v>1986</v>
      </c>
      <c r="B12" s="549">
        <v>5364</v>
      </c>
      <c r="C12" s="550">
        <v>1101</v>
      </c>
      <c r="D12" s="551">
        <f t="shared" si="0"/>
        <v>20.52572706935123</v>
      </c>
      <c r="E12" s="552">
        <v>828</v>
      </c>
      <c r="F12" s="463">
        <v>111</v>
      </c>
      <c r="G12" s="551">
        <f t="shared" si="1"/>
        <v>13.405797101449277</v>
      </c>
      <c r="H12" s="552">
        <v>0</v>
      </c>
      <c r="I12" s="552">
        <v>0</v>
      </c>
      <c r="J12" s="551">
        <v>0</v>
      </c>
      <c r="K12" s="552">
        <v>4536</v>
      </c>
      <c r="L12" s="552">
        <v>990</v>
      </c>
      <c r="M12" s="554">
        <f t="shared" si="3"/>
        <v>21.825396825396826</v>
      </c>
      <c r="N12" s="587"/>
      <c r="O12" s="546">
        <f t="shared" si="4"/>
        <v>828</v>
      </c>
      <c r="P12" s="546">
        <f t="shared" si="5"/>
        <v>111</v>
      </c>
      <c r="Q12" s="547">
        <f t="shared" si="6"/>
        <v>13.405797101449277</v>
      </c>
      <c r="R12" s="580"/>
      <c r="S12" s="580"/>
      <c r="T12" s="580"/>
    </row>
    <row r="13" spans="1:45" x14ac:dyDescent="0.25">
      <c r="A13" s="280">
        <v>1987</v>
      </c>
      <c r="B13" s="549">
        <v>5366</v>
      </c>
      <c r="C13" s="550">
        <v>4093</v>
      </c>
      <c r="D13" s="551">
        <f t="shared" si="0"/>
        <v>76.276556093924711</v>
      </c>
      <c r="E13" s="552">
        <v>779</v>
      </c>
      <c r="F13" s="463">
        <v>123</v>
      </c>
      <c r="G13" s="551">
        <f t="shared" si="1"/>
        <v>15.789473684210526</v>
      </c>
      <c r="H13" s="552">
        <v>0</v>
      </c>
      <c r="I13" s="552">
        <v>0</v>
      </c>
      <c r="J13" s="551">
        <v>0</v>
      </c>
      <c r="K13" s="552">
        <v>4587</v>
      </c>
      <c r="L13" s="552">
        <v>3970</v>
      </c>
      <c r="M13" s="554">
        <f t="shared" si="3"/>
        <v>86.548942664050571</v>
      </c>
      <c r="N13" s="289"/>
      <c r="O13" s="546">
        <f t="shared" si="4"/>
        <v>779</v>
      </c>
      <c r="P13" s="546">
        <f t="shared" si="5"/>
        <v>123</v>
      </c>
      <c r="Q13" s="547">
        <f t="shared" si="6"/>
        <v>15.789473684210526</v>
      </c>
      <c r="R13" s="580"/>
      <c r="S13" s="580"/>
      <c r="T13" s="580"/>
    </row>
    <row r="14" spans="1:45" x14ac:dyDescent="0.25">
      <c r="A14" s="280">
        <v>1988</v>
      </c>
      <c r="B14" s="549">
        <v>5615</v>
      </c>
      <c r="C14" s="550">
        <v>4166</v>
      </c>
      <c r="D14" s="551">
        <f t="shared" si="0"/>
        <v>74.194122885129119</v>
      </c>
      <c r="E14" s="552">
        <v>795</v>
      </c>
      <c r="F14" s="463">
        <v>138</v>
      </c>
      <c r="G14" s="551">
        <f t="shared" si="1"/>
        <v>17.358490566037734</v>
      </c>
      <c r="H14" s="552">
        <v>0</v>
      </c>
      <c r="I14" s="552">
        <v>0</v>
      </c>
      <c r="J14" s="551">
        <v>0</v>
      </c>
      <c r="K14" s="552">
        <v>4820</v>
      </c>
      <c r="L14" s="552">
        <v>4028</v>
      </c>
      <c r="M14" s="554">
        <f t="shared" si="3"/>
        <v>83.568464730290458</v>
      </c>
      <c r="N14" s="289"/>
      <c r="O14" s="546">
        <f t="shared" si="4"/>
        <v>795</v>
      </c>
      <c r="P14" s="546">
        <f t="shared" si="5"/>
        <v>138</v>
      </c>
      <c r="Q14" s="547">
        <f t="shared" si="6"/>
        <v>17.358490566037734</v>
      </c>
      <c r="R14" s="580"/>
      <c r="S14" s="580"/>
      <c r="T14" s="580"/>
    </row>
    <row r="15" spans="1:45" ht="14.25" thickBot="1" x14ac:dyDescent="0.3">
      <c r="A15" s="388">
        <v>1989</v>
      </c>
      <c r="B15" s="572">
        <v>5832</v>
      </c>
      <c r="C15" s="573">
        <v>5499</v>
      </c>
      <c r="D15" s="574">
        <f t="shared" si="0"/>
        <v>94.290123456790127</v>
      </c>
      <c r="E15" s="575">
        <v>807</v>
      </c>
      <c r="F15" s="523">
        <v>151</v>
      </c>
      <c r="G15" s="574">
        <f t="shared" si="1"/>
        <v>18.711276332094176</v>
      </c>
      <c r="H15" s="575">
        <v>0</v>
      </c>
      <c r="I15" s="575">
        <v>0</v>
      </c>
      <c r="J15" s="574">
        <v>0</v>
      </c>
      <c r="K15" s="575">
        <v>5025</v>
      </c>
      <c r="L15" s="575">
        <v>5348</v>
      </c>
      <c r="M15" s="577">
        <f t="shared" si="3"/>
        <v>106.42786069651741</v>
      </c>
      <c r="N15" s="289"/>
      <c r="O15" s="546">
        <f t="shared" si="4"/>
        <v>807</v>
      </c>
      <c r="P15" s="546">
        <f t="shared" si="5"/>
        <v>151</v>
      </c>
      <c r="Q15" s="547">
        <f t="shared" si="6"/>
        <v>18.711276332094176</v>
      </c>
      <c r="R15" s="580"/>
      <c r="S15" s="580"/>
      <c r="T15" s="580"/>
    </row>
    <row r="16" spans="1:45" x14ac:dyDescent="0.25">
      <c r="A16" s="384">
        <v>1990</v>
      </c>
      <c r="B16" s="560">
        <v>6139</v>
      </c>
      <c r="C16" s="561">
        <v>6002</v>
      </c>
      <c r="D16" s="562">
        <f t="shared" si="0"/>
        <v>97.768366183417498</v>
      </c>
      <c r="E16" s="563">
        <v>835</v>
      </c>
      <c r="F16" s="514">
        <v>171</v>
      </c>
      <c r="G16" s="562">
        <f t="shared" si="1"/>
        <v>20.479041916167663</v>
      </c>
      <c r="H16" s="563">
        <v>0</v>
      </c>
      <c r="I16" s="563">
        <v>0</v>
      </c>
      <c r="J16" s="562">
        <v>0</v>
      </c>
      <c r="K16" s="563">
        <v>5304</v>
      </c>
      <c r="L16" s="563">
        <v>5831</v>
      </c>
      <c r="M16" s="565">
        <f t="shared" si="3"/>
        <v>109.93589743589745</v>
      </c>
      <c r="N16" s="289"/>
      <c r="O16" s="546">
        <f t="shared" si="4"/>
        <v>835</v>
      </c>
      <c r="P16" s="546">
        <f t="shared" si="5"/>
        <v>171</v>
      </c>
      <c r="Q16" s="547">
        <f t="shared" si="6"/>
        <v>20.479041916167663</v>
      </c>
      <c r="R16" s="580"/>
      <c r="S16" s="580"/>
      <c r="T16" s="580"/>
    </row>
    <row r="17" spans="1:20" x14ac:dyDescent="0.25">
      <c r="A17" s="280">
        <v>1991</v>
      </c>
      <c r="B17" s="549">
        <v>6593</v>
      </c>
      <c r="C17" s="550">
        <v>6600</v>
      </c>
      <c r="D17" s="551">
        <f t="shared" si="0"/>
        <v>100.10617321401487</v>
      </c>
      <c r="E17" s="552">
        <v>870</v>
      </c>
      <c r="F17" s="463">
        <v>272</v>
      </c>
      <c r="G17" s="551">
        <f t="shared" si="1"/>
        <v>31.264367816091955</v>
      </c>
      <c r="H17" s="552">
        <v>0</v>
      </c>
      <c r="I17" s="552">
        <v>0</v>
      </c>
      <c r="J17" s="551">
        <v>0</v>
      </c>
      <c r="K17" s="552">
        <v>5723</v>
      </c>
      <c r="L17" s="552">
        <v>6328</v>
      </c>
      <c r="M17" s="554">
        <f t="shared" si="3"/>
        <v>110.57137864756245</v>
      </c>
      <c r="N17" s="289"/>
      <c r="O17" s="546">
        <f t="shared" si="4"/>
        <v>870</v>
      </c>
      <c r="P17" s="546">
        <f t="shared" si="5"/>
        <v>272</v>
      </c>
      <c r="Q17" s="547">
        <f t="shared" si="6"/>
        <v>31.264367816091955</v>
      </c>
      <c r="R17" s="580"/>
      <c r="S17" s="580"/>
      <c r="T17" s="580"/>
    </row>
    <row r="18" spans="1:20" x14ac:dyDescent="0.25">
      <c r="A18" s="280">
        <v>1992</v>
      </c>
      <c r="B18" s="549">
        <v>7044</v>
      </c>
      <c r="C18" s="550">
        <v>8218</v>
      </c>
      <c r="D18" s="551">
        <f t="shared" si="0"/>
        <v>116.66666666666667</v>
      </c>
      <c r="E18" s="552">
        <v>791</v>
      </c>
      <c r="F18" s="463">
        <v>248</v>
      </c>
      <c r="G18" s="551">
        <f t="shared" si="1"/>
        <v>31.352718078381798</v>
      </c>
      <c r="H18" s="552">
        <v>0</v>
      </c>
      <c r="I18" s="552">
        <v>0</v>
      </c>
      <c r="J18" s="551">
        <v>0</v>
      </c>
      <c r="K18" s="552">
        <v>6253</v>
      </c>
      <c r="L18" s="552">
        <v>7970</v>
      </c>
      <c r="M18" s="554">
        <f t="shared" si="3"/>
        <v>127.45881976651208</v>
      </c>
      <c r="N18" s="289"/>
      <c r="O18" s="546">
        <f t="shared" si="4"/>
        <v>791</v>
      </c>
      <c r="P18" s="546">
        <f t="shared" si="5"/>
        <v>248</v>
      </c>
      <c r="Q18" s="547">
        <f t="shared" si="6"/>
        <v>31.352718078381798</v>
      </c>
      <c r="R18" s="580"/>
      <c r="S18" s="580"/>
      <c r="T18" s="580"/>
    </row>
    <row r="19" spans="1:20" x14ac:dyDescent="0.25">
      <c r="A19" s="280">
        <v>1993</v>
      </c>
      <c r="B19" s="549">
        <v>7437</v>
      </c>
      <c r="C19" s="550">
        <v>8687</v>
      </c>
      <c r="D19" s="551">
        <f t="shared" si="0"/>
        <v>116.80785262874815</v>
      </c>
      <c r="E19" s="552">
        <v>533</v>
      </c>
      <c r="F19" s="463">
        <v>326</v>
      </c>
      <c r="G19" s="551">
        <f t="shared" si="1"/>
        <v>61.163227016885557</v>
      </c>
      <c r="H19" s="552">
        <v>0</v>
      </c>
      <c r="I19" s="552">
        <v>0</v>
      </c>
      <c r="J19" s="551">
        <v>0</v>
      </c>
      <c r="K19" s="552">
        <v>6904</v>
      </c>
      <c r="L19" s="552">
        <v>8361</v>
      </c>
      <c r="M19" s="554">
        <f t="shared" si="3"/>
        <v>121.103707995365</v>
      </c>
      <c r="N19" s="289"/>
      <c r="O19" s="546">
        <f t="shared" si="4"/>
        <v>533</v>
      </c>
      <c r="P19" s="546">
        <f t="shared" si="5"/>
        <v>326</v>
      </c>
      <c r="Q19" s="547">
        <f t="shared" si="6"/>
        <v>61.163227016885557</v>
      </c>
      <c r="R19" s="580"/>
      <c r="S19" s="580"/>
      <c r="T19" s="580"/>
    </row>
    <row r="20" spans="1:20" x14ac:dyDescent="0.25">
      <c r="A20" s="280">
        <v>1994</v>
      </c>
      <c r="B20" s="549">
        <v>7654</v>
      </c>
      <c r="C20" s="550">
        <v>10388</v>
      </c>
      <c r="D20" s="551">
        <f t="shared" si="0"/>
        <v>135.71988502743665</v>
      </c>
      <c r="E20" s="552">
        <v>349</v>
      </c>
      <c r="F20" s="463">
        <v>280</v>
      </c>
      <c r="G20" s="551">
        <f t="shared" si="1"/>
        <v>80.229226361031508</v>
      </c>
      <c r="H20" s="552">
        <v>116</v>
      </c>
      <c r="I20" s="552">
        <v>0</v>
      </c>
      <c r="J20" s="551">
        <f t="shared" ref="J20:J47" si="7">I20/H20*100</f>
        <v>0</v>
      </c>
      <c r="K20" s="552">
        <v>7189</v>
      </c>
      <c r="L20" s="552">
        <v>10108</v>
      </c>
      <c r="M20" s="554">
        <f t="shared" si="3"/>
        <v>140.60370009737099</v>
      </c>
      <c r="N20" s="289"/>
      <c r="O20" s="546">
        <f t="shared" si="4"/>
        <v>465</v>
      </c>
      <c r="P20" s="546">
        <f t="shared" si="5"/>
        <v>280</v>
      </c>
      <c r="Q20" s="547">
        <f t="shared" si="6"/>
        <v>60.215053763440864</v>
      </c>
      <c r="R20" s="580"/>
      <c r="S20" s="580"/>
      <c r="T20" s="580"/>
    </row>
    <row r="21" spans="1:20" x14ac:dyDescent="0.25">
      <c r="A21" s="280">
        <v>1995</v>
      </c>
      <c r="B21" s="549">
        <v>8426</v>
      </c>
      <c r="C21" s="550">
        <v>12574</v>
      </c>
      <c r="D21" s="551">
        <f t="shared" si="0"/>
        <v>149.22857821030144</v>
      </c>
      <c r="E21" s="552">
        <v>362</v>
      </c>
      <c r="F21" s="463">
        <v>298</v>
      </c>
      <c r="G21" s="551">
        <f t="shared" si="1"/>
        <v>82.320441988950279</v>
      </c>
      <c r="H21" s="552">
        <v>154</v>
      </c>
      <c r="I21" s="552">
        <v>0</v>
      </c>
      <c r="J21" s="551">
        <f t="shared" si="7"/>
        <v>0</v>
      </c>
      <c r="K21" s="552">
        <v>7910</v>
      </c>
      <c r="L21" s="552">
        <v>12276</v>
      </c>
      <c r="M21" s="554">
        <f t="shared" si="3"/>
        <v>155.19595448798989</v>
      </c>
      <c r="N21" s="289"/>
      <c r="O21" s="546">
        <f t="shared" si="4"/>
        <v>516</v>
      </c>
      <c r="P21" s="546">
        <f t="shared" si="5"/>
        <v>298</v>
      </c>
      <c r="Q21" s="547">
        <f t="shared" si="6"/>
        <v>57.751937984496124</v>
      </c>
      <c r="R21" s="580"/>
      <c r="S21" s="580"/>
      <c r="T21" s="580"/>
    </row>
    <row r="22" spans="1:20" x14ac:dyDescent="0.25">
      <c r="A22" s="280">
        <v>1996</v>
      </c>
      <c r="B22" s="549">
        <v>9278</v>
      </c>
      <c r="C22" s="550">
        <v>14731</v>
      </c>
      <c r="D22" s="551">
        <f t="shared" si="0"/>
        <v>158.77344255227419</v>
      </c>
      <c r="E22" s="552">
        <v>317</v>
      </c>
      <c r="F22" s="463">
        <v>358</v>
      </c>
      <c r="G22" s="551">
        <f t="shared" si="1"/>
        <v>112.93375394321768</v>
      </c>
      <c r="H22" s="552">
        <v>173</v>
      </c>
      <c r="I22" s="552">
        <v>22</v>
      </c>
      <c r="J22" s="551">
        <f t="shared" si="7"/>
        <v>12.716763005780345</v>
      </c>
      <c r="K22" s="552">
        <v>8788</v>
      </c>
      <c r="L22" s="552">
        <v>14351</v>
      </c>
      <c r="M22" s="554">
        <f t="shared" si="3"/>
        <v>163.30223031406464</v>
      </c>
      <c r="N22" s="289"/>
      <c r="O22" s="546">
        <f t="shared" si="4"/>
        <v>490</v>
      </c>
      <c r="P22" s="546">
        <f t="shared" si="5"/>
        <v>380</v>
      </c>
      <c r="Q22" s="547">
        <f t="shared" si="6"/>
        <v>77.551020408163268</v>
      </c>
      <c r="R22" s="580"/>
      <c r="S22" s="580"/>
      <c r="T22" s="580"/>
    </row>
    <row r="23" spans="1:20" x14ac:dyDescent="0.25">
      <c r="A23" s="280">
        <v>1997</v>
      </c>
      <c r="B23" s="549">
        <v>9935</v>
      </c>
      <c r="C23" s="550">
        <v>16845</v>
      </c>
      <c r="D23" s="551">
        <f t="shared" si="0"/>
        <v>169.55208857574235</v>
      </c>
      <c r="E23" s="552">
        <v>343</v>
      </c>
      <c r="F23" s="463">
        <v>388</v>
      </c>
      <c r="G23" s="551">
        <f t="shared" si="1"/>
        <v>113.11953352769679</v>
      </c>
      <c r="H23" s="552">
        <v>197</v>
      </c>
      <c r="I23" s="552">
        <v>71</v>
      </c>
      <c r="J23" s="551">
        <f t="shared" si="7"/>
        <v>36.040609137055839</v>
      </c>
      <c r="K23" s="552">
        <v>9395</v>
      </c>
      <c r="L23" s="552">
        <v>16386</v>
      </c>
      <c r="M23" s="554">
        <f t="shared" si="3"/>
        <v>174.41192123469932</v>
      </c>
      <c r="N23" s="289"/>
      <c r="O23" s="546">
        <f t="shared" si="4"/>
        <v>540</v>
      </c>
      <c r="P23" s="546">
        <f t="shared" si="5"/>
        <v>459</v>
      </c>
      <c r="Q23" s="547">
        <f t="shared" si="6"/>
        <v>85</v>
      </c>
      <c r="R23" s="580"/>
      <c r="S23" s="580"/>
      <c r="T23" s="580"/>
    </row>
    <row r="24" spans="1:20" x14ac:dyDescent="0.25">
      <c r="A24" s="280">
        <v>1998</v>
      </c>
      <c r="B24" s="549">
        <v>10926</v>
      </c>
      <c r="C24" s="550">
        <v>21750</v>
      </c>
      <c r="D24" s="551">
        <f t="shared" si="0"/>
        <v>199.06644700713895</v>
      </c>
      <c r="E24" s="552">
        <v>364</v>
      </c>
      <c r="F24" s="463">
        <v>450</v>
      </c>
      <c r="G24" s="551">
        <f t="shared" si="1"/>
        <v>123.62637362637363</v>
      </c>
      <c r="H24" s="552">
        <v>285</v>
      </c>
      <c r="I24" s="552">
        <v>590</v>
      </c>
      <c r="J24" s="551">
        <f t="shared" si="7"/>
        <v>207.01754385964915</v>
      </c>
      <c r="K24" s="552">
        <v>10277</v>
      </c>
      <c r="L24" s="552">
        <v>20710</v>
      </c>
      <c r="M24" s="554">
        <f t="shared" si="3"/>
        <v>201.5179527099348</v>
      </c>
      <c r="N24" s="289"/>
      <c r="O24" s="546">
        <f t="shared" si="4"/>
        <v>649</v>
      </c>
      <c r="P24" s="546">
        <f t="shared" si="5"/>
        <v>1040</v>
      </c>
      <c r="Q24" s="547">
        <f t="shared" si="6"/>
        <v>160.24653312788905</v>
      </c>
      <c r="R24" s="580"/>
      <c r="S24" s="580"/>
      <c r="T24" s="580"/>
    </row>
    <row r="25" spans="1:20" ht="14.25" thickBot="1" x14ac:dyDescent="0.3">
      <c r="A25" s="388">
        <v>1999</v>
      </c>
      <c r="B25" s="572">
        <v>11381</v>
      </c>
      <c r="C25" s="573">
        <v>24367</v>
      </c>
      <c r="D25" s="574">
        <f t="shared" si="0"/>
        <v>214.10245145417801</v>
      </c>
      <c r="E25" s="575">
        <v>374</v>
      </c>
      <c r="F25" s="523">
        <v>447</v>
      </c>
      <c r="G25" s="574">
        <f t="shared" si="1"/>
        <v>119.51871657754009</v>
      </c>
      <c r="H25" s="575">
        <v>359</v>
      </c>
      <c r="I25" s="575">
        <v>883</v>
      </c>
      <c r="J25" s="574">
        <f t="shared" si="7"/>
        <v>245.96100278551535</v>
      </c>
      <c r="K25" s="575">
        <v>10648</v>
      </c>
      <c r="L25" s="575">
        <v>23037</v>
      </c>
      <c r="M25" s="577">
        <f t="shared" si="3"/>
        <v>216.35048835462061</v>
      </c>
      <c r="N25" s="235"/>
      <c r="O25" s="546">
        <f t="shared" si="4"/>
        <v>733</v>
      </c>
      <c r="P25" s="546">
        <f t="shared" si="5"/>
        <v>1330</v>
      </c>
      <c r="Q25" s="547">
        <f t="shared" si="6"/>
        <v>181.44611186903137</v>
      </c>
      <c r="R25" s="580"/>
      <c r="S25" s="580"/>
      <c r="T25" s="580"/>
    </row>
    <row r="26" spans="1:20" x14ac:dyDescent="0.25">
      <c r="A26" s="384">
        <v>2000</v>
      </c>
      <c r="B26" s="560">
        <v>11707</v>
      </c>
      <c r="C26" s="561">
        <v>27235</v>
      </c>
      <c r="D26" s="562">
        <f t="shared" si="0"/>
        <v>232.63859229520799</v>
      </c>
      <c r="E26" s="563">
        <v>378</v>
      </c>
      <c r="F26" s="514">
        <v>511</v>
      </c>
      <c r="G26" s="562">
        <f t="shared" si="1"/>
        <v>135.18518518518519</v>
      </c>
      <c r="H26" s="563">
        <v>362</v>
      </c>
      <c r="I26" s="563">
        <v>921</v>
      </c>
      <c r="J26" s="562">
        <f t="shared" si="7"/>
        <v>254.41988950276243</v>
      </c>
      <c r="K26" s="563">
        <v>10967</v>
      </c>
      <c r="L26" s="563">
        <v>25803</v>
      </c>
      <c r="M26" s="565">
        <f t="shared" si="3"/>
        <v>235.2785629616121</v>
      </c>
      <c r="N26" s="289"/>
      <c r="O26" s="546">
        <f t="shared" si="4"/>
        <v>740</v>
      </c>
      <c r="P26" s="546">
        <f t="shared" si="5"/>
        <v>1432</v>
      </c>
      <c r="Q26" s="547">
        <f t="shared" si="6"/>
        <v>193.51351351351352</v>
      </c>
      <c r="R26" s="580"/>
      <c r="S26" s="580"/>
      <c r="T26" s="580"/>
    </row>
    <row r="27" spans="1:20" x14ac:dyDescent="0.25">
      <c r="A27" s="280">
        <v>2001</v>
      </c>
      <c r="B27" s="549">
        <v>11897</v>
      </c>
      <c r="C27" s="550">
        <v>28391</v>
      </c>
      <c r="D27" s="551">
        <f t="shared" si="0"/>
        <v>238.63999327561572</v>
      </c>
      <c r="E27" s="552">
        <v>314</v>
      </c>
      <c r="F27" s="463">
        <v>414</v>
      </c>
      <c r="G27" s="551">
        <f t="shared" si="1"/>
        <v>131.84713375796179</v>
      </c>
      <c r="H27" s="552">
        <v>364</v>
      </c>
      <c r="I27" s="552">
        <v>1047</v>
      </c>
      <c r="J27" s="551">
        <f t="shared" si="7"/>
        <v>287.63736263736263</v>
      </c>
      <c r="K27" s="552">
        <v>11219</v>
      </c>
      <c r="L27" s="552">
        <v>26930</v>
      </c>
      <c r="M27" s="554">
        <f t="shared" si="3"/>
        <v>240.03921918174527</v>
      </c>
      <c r="N27" s="289"/>
      <c r="O27" s="546">
        <f t="shared" si="4"/>
        <v>678</v>
      </c>
      <c r="P27" s="546">
        <f t="shared" si="5"/>
        <v>1461</v>
      </c>
      <c r="Q27" s="547">
        <f t="shared" si="6"/>
        <v>215.48672566371684</v>
      </c>
      <c r="R27" s="580"/>
      <c r="S27" s="580"/>
      <c r="T27" s="580"/>
    </row>
    <row r="28" spans="1:20" x14ac:dyDescent="0.25">
      <c r="A28" s="280">
        <v>2002</v>
      </c>
      <c r="B28" s="549">
        <v>12156</v>
      </c>
      <c r="C28" s="550">
        <v>31879</v>
      </c>
      <c r="D28" s="551">
        <f t="shared" si="0"/>
        <v>262.2490950970714</v>
      </c>
      <c r="E28" s="552">
        <v>353</v>
      </c>
      <c r="F28" s="463">
        <v>322</v>
      </c>
      <c r="G28" s="551">
        <f t="shared" si="1"/>
        <v>91.218130311614729</v>
      </c>
      <c r="H28" s="552">
        <v>364</v>
      </c>
      <c r="I28" s="552">
        <v>1031</v>
      </c>
      <c r="J28" s="551">
        <f t="shared" si="7"/>
        <v>283.24175824175825</v>
      </c>
      <c r="K28" s="552">
        <v>11439</v>
      </c>
      <c r="L28" s="552">
        <v>30526</v>
      </c>
      <c r="M28" s="554">
        <f t="shared" si="3"/>
        <v>266.85899117055686</v>
      </c>
      <c r="N28" s="289"/>
      <c r="O28" s="546">
        <f t="shared" si="4"/>
        <v>717</v>
      </c>
      <c r="P28" s="546">
        <f t="shared" si="5"/>
        <v>1353</v>
      </c>
      <c r="Q28" s="547">
        <f t="shared" si="6"/>
        <v>188.70292887029291</v>
      </c>
      <c r="R28" s="580"/>
      <c r="S28" s="580"/>
      <c r="T28" s="580"/>
    </row>
    <row r="29" spans="1:20" x14ac:dyDescent="0.25">
      <c r="A29" s="280">
        <v>2003</v>
      </c>
      <c r="B29" s="549">
        <v>11974</v>
      </c>
      <c r="C29" s="550">
        <v>30280</v>
      </c>
      <c r="D29" s="551">
        <f t="shared" si="0"/>
        <v>252.88124269250039</v>
      </c>
      <c r="E29" s="552">
        <v>373</v>
      </c>
      <c r="F29" s="463">
        <v>335</v>
      </c>
      <c r="G29" s="551">
        <f t="shared" si="1"/>
        <v>89.812332439678286</v>
      </c>
      <c r="H29" s="552">
        <v>364</v>
      </c>
      <c r="I29" s="552">
        <v>1068</v>
      </c>
      <c r="J29" s="551">
        <f t="shared" si="7"/>
        <v>293.4065934065934</v>
      </c>
      <c r="K29" s="552">
        <v>11237</v>
      </c>
      <c r="L29" s="552">
        <v>28877</v>
      </c>
      <c r="M29" s="554">
        <f t="shared" si="3"/>
        <v>256.98140072973217</v>
      </c>
      <c r="N29" s="289"/>
      <c r="O29" s="546">
        <f t="shared" si="4"/>
        <v>737</v>
      </c>
      <c r="P29" s="546">
        <f t="shared" si="5"/>
        <v>1403</v>
      </c>
      <c r="Q29" s="547">
        <f t="shared" si="6"/>
        <v>190.3663500678426</v>
      </c>
      <c r="R29" s="580"/>
      <c r="S29" s="580"/>
      <c r="T29" s="580"/>
    </row>
    <row r="30" spans="1:20" x14ac:dyDescent="0.25">
      <c r="A30" s="280">
        <v>2004</v>
      </c>
      <c r="B30" s="549">
        <v>11872</v>
      </c>
      <c r="C30" s="550">
        <v>31112</v>
      </c>
      <c r="D30" s="551">
        <f t="shared" si="0"/>
        <v>262.0619946091644</v>
      </c>
      <c r="E30" s="552">
        <v>374</v>
      </c>
      <c r="F30" s="463">
        <v>595</v>
      </c>
      <c r="G30" s="551">
        <f t="shared" si="1"/>
        <v>159.09090909090909</v>
      </c>
      <c r="H30" s="552">
        <v>357</v>
      </c>
      <c r="I30" s="552">
        <v>1006</v>
      </c>
      <c r="J30" s="551">
        <f t="shared" si="7"/>
        <v>281.79271708683473</v>
      </c>
      <c r="K30" s="552">
        <v>11141</v>
      </c>
      <c r="L30" s="552">
        <v>29511</v>
      </c>
      <c r="M30" s="554">
        <f t="shared" si="3"/>
        <v>264.88645543488019</v>
      </c>
      <c r="N30" s="289"/>
      <c r="O30" s="546">
        <f t="shared" si="4"/>
        <v>731</v>
      </c>
      <c r="P30" s="546">
        <f t="shared" si="5"/>
        <v>1601</v>
      </c>
      <c r="Q30" s="547">
        <f t="shared" si="6"/>
        <v>219.01504787961693</v>
      </c>
      <c r="R30" s="580"/>
      <c r="S30" s="580"/>
      <c r="T30" s="580"/>
    </row>
    <row r="31" spans="1:20" x14ac:dyDescent="0.25">
      <c r="A31" s="280">
        <v>2005</v>
      </c>
      <c r="B31" s="549">
        <v>12027</v>
      </c>
      <c r="C31" s="550">
        <v>32485</v>
      </c>
      <c r="D31" s="551">
        <f t="shared" si="0"/>
        <v>270.10060696765612</v>
      </c>
      <c r="E31" s="552">
        <v>292</v>
      </c>
      <c r="F31" s="463">
        <v>438</v>
      </c>
      <c r="G31" s="551">
        <f t="shared" si="1"/>
        <v>150</v>
      </c>
      <c r="H31" s="552">
        <v>359</v>
      </c>
      <c r="I31" s="552">
        <v>963</v>
      </c>
      <c r="J31" s="551">
        <f t="shared" si="7"/>
        <v>268.24512534818939</v>
      </c>
      <c r="K31" s="552">
        <v>11376</v>
      </c>
      <c r="L31" s="552">
        <v>31084</v>
      </c>
      <c r="M31" s="554">
        <f t="shared" si="3"/>
        <v>273.24191279887481</v>
      </c>
      <c r="N31" s="289"/>
      <c r="O31" s="546">
        <f t="shared" si="4"/>
        <v>651</v>
      </c>
      <c r="P31" s="546">
        <f t="shared" si="5"/>
        <v>1401</v>
      </c>
      <c r="Q31" s="547">
        <f t="shared" si="6"/>
        <v>215.20737327188942</v>
      </c>
      <c r="R31" s="580"/>
      <c r="S31" s="580"/>
      <c r="T31" s="580"/>
    </row>
    <row r="32" spans="1:20" x14ac:dyDescent="0.25">
      <c r="A32" s="280">
        <v>2006</v>
      </c>
      <c r="B32" s="549">
        <v>11857</v>
      </c>
      <c r="C32" s="550">
        <v>31097</v>
      </c>
      <c r="D32" s="551">
        <f t="shared" si="0"/>
        <v>262.26701526524414</v>
      </c>
      <c r="E32" s="552">
        <v>232</v>
      </c>
      <c r="F32" s="463">
        <v>291</v>
      </c>
      <c r="G32" s="551">
        <f t="shared" si="1"/>
        <v>125.43103448275863</v>
      </c>
      <c r="H32" s="552">
        <v>366</v>
      </c>
      <c r="I32" s="552">
        <v>968</v>
      </c>
      <c r="J32" s="551">
        <f t="shared" si="7"/>
        <v>264.48087431693989</v>
      </c>
      <c r="K32" s="552">
        <v>11259</v>
      </c>
      <c r="L32" s="552">
        <v>29838</v>
      </c>
      <c r="M32" s="554">
        <f t="shared" si="3"/>
        <v>265.01465494271253</v>
      </c>
      <c r="N32" s="289"/>
      <c r="O32" s="546">
        <f t="shared" si="4"/>
        <v>598</v>
      </c>
      <c r="P32" s="546">
        <f t="shared" si="5"/>
        <v>1259</v>
      </c>
      <c r="Q32" s="547">
        <f t="shared" si="6"/>
        <v>210.53511705685617</v>
      </c>
      <c r="S32" s="289"/>
      <c r="T32" s="289"/>
    </row>
    <row r="33" spans="1:22" x14ac:dyDescent="0.25">
      <c r="A33" s="280">
        <v>2007</v>
      </c>
      <c r="B33" s="549">
        <v>11685</v>
      </c>
      <c r="C33" s="550">
        <v>31472</v>
      </c>
      <c r="D33" s="551">
        <f t="shared" si="0"/>
        <v>269.33675652545998</v>
      </c>
      <c r="E33" s="552">
        <v>144</v>
      </c>
      <c r="F33" s="463">
        <v>213</v>
      </c>
      <c r="G33" s="551">
        <f t="shared" si="1"/>
        <v>147.91666666666669</v>
      </c>
      <c r="H33" s="552">
        <v>371</v>
      </c>
      <c r="I33" s="552">
        <v>938</v>
      </c>
      <c r="J33" s="551">
        <f t="shared" si="7"/>
        <v>252.83018867924528</v>
      </c>
      <c r="K33" s="552">
        <v>11170</v>
      </c>
      <c r="L33" s="552">
        <v>30321</v>
      </c>
      <c r="M33" s="554">
        <f t="shared" si="3"/>
        <v>271.45031333930172</v>
      </c>
      <c r="N33" s="289"/>
      <c r="O33" s="546">
        <f t="shared" si="4"/>
        <v>515</v>
      </c>
      <c r="P33" s="546">
        <f t="shared" si="5"/>
        <v>1151</v>
      </c>
      <c r="Q33" s="547">
        <f t="shared" si="6"/>
        <v>223.49514563106797</v>
      </c>
      <c r="S33" s="289"/>
      <c r="T33" s="289"/>
      <c r="U33" s="270"/>
      <c r="V33" s="270"/>
    </row>
    <row r="34" spans="1:22" x14ac:dyDescent="0.25">
      <c r="A34" s="280">
        <v>2008</v>
      </c>
      <c r="B34" s="549">
        <v>12100</v>
      </c>
      <c r="C34" s="550">
        <v>31989</v>
      </c>
      <c r="D34" s="551">
        <f t="shared" si="0"/>
        <v>264.37190082644628</v>
      </c>
      <c r="E34" s="552">
        <v>77</v>
      </c>
      <c r="F34" s="463">
        <v>113</v>
      </c>
      <c r="G34" s="551">
        <f t="shared" si="1"/>
        <v>146.75324675324674</v>
      </c>
      <c r="H34" s="552">
        <v>380</v>
      </c>
      <c r="I34" s="552">
        <v>981</v>
      </c>
      <c r="J34" s="551">
        <f t="shared" si="7"/>
        <v>258.15789473684208</v>
      </c>
      <c r="K34" s="552">
        <v>11643</v>
      </c>
      <c r="L34" s="552">
        <v>30895</v>
      </c>
      <c r="M34" s="554">
        <f t="shared" si="3"/>
        <v>265.35257236107532</v>
      </c>
      <c r="N34" s="289"/>
      <c r="O34" s="546">
        <f t="shared" si="4"/>
        <v>457</v>
      </c>
      <c r="P34" s="546">
        <f t="shared" si="5"/>
        <v>1094</v>
      </c>
      <c r="Q34" s="547">
        <f t="shared" si="6"/>
        <v>239.38730853391684</v>
      </c>
      <c r="S34" s="289"/>
      <c r="T34" s="289"/>
      <c r="U34" s="270"/>
      <c r="V34" s="270"/>
    </row>
    <row r="35" spans="1:22" ht="14.25" thickBot="1" x14ac:dyDescent="0.3">
      <c r="A35" s="388">
        <v>2009</v>
      </c>
      <c r="B35" s="572">
        <v>12451</v>
      </c>
      <c r="C35" s="573">
        <v>32304</v>
      </c>
      <c r="D35" s="574">
        <f t="shared" si="0"/>
        <v>259.44904023773188</v>
      </c>
      <c r="E35" s="575">
        <v>76</v>
      </c>
      <c r="F35" s="523">
        <v>118</v>
      </c>
      <c r="G35" s="574">
        <f t="shared" si="1"/>
        <v>155.26315789473685</v>
      </c>
      <c r="H35" s="575">
        <v>382</v>
      </c>
      <c r="I35" s="575">
        <v>979</v>
      </c>
      <c r="J35" s="574">
        <f t="shared" si="7"/>
        <v>256.28272251308897</v>
      </c>
      <c r="K35" s="575">
        <v>11993</v>
      </c>
      <c r="L35" s="575">
        <v>31207</v>
      </c>
      <c r="M35" s="577">
        <f t="shared" si="3"/>
        <v>260.21012257150005</v>
      </c>
      <c r="N35" s="289"/>
      <c r="O35" s="546">
        <f t="shared" si="4"/>
        <v>458</v>
      </c>
      <c r="P35" s="546">
        <f t="shared" si="5"/>
        <v>1097</v>
      </c>
      <c r="Q35" s="547">
        <f t="shared" si="6"/>
        <v>239.51965065502185</v>
      </c>
      <c r="S35" s="289"/>
      <c r="T35" s="289"/>
      <c r="U35" s="270"/>
      <c r="V35" s="270"/>
    </row>
    <row r="36" spans="1:22" x14ac:dyDescent="0.25">
      <c r="A36" s="384">
        <v>2010</v>
      </c>
      <c r="B36" s="560">
        <v>12530</v>
      </c>
      <c r="C36" s="561">
        <v>32297</v>
      </c>
      <c r="D36" s="562">
        <f t="shared" si="0"/>
        <v>257.75738228252197</v>
      </c>
      <c r="E36" s="563">
        <v>76</v>
      </c>
      <c r="F36" s="514">
        <v>105</v>
      </c>
      <c r="G36" s="562">
        <f t="shared" si="1"/>
        <v>138.15789473684211</v>
      </c>
      <c r="H36" s="563">
        <v>229</v>
      </c>
      <c r="I36" s="563">
        <v>627</v>
      </c>
      <c r="J36" s="562">
        <f t="shared" si="7"/>
        <v>273.79912663755459</v>
      </c>
      <c r="K36" s="563">
        <v>12225</v>
      </c>
      <c r="L36" s="563">
        <v>31565</v>
      </c>
      <c r="M36" s="565">
        <f t="shared" si="3"/>
        <v>258.20040899795498</v>
      </c>
      <c r="N36" s="289"/>
      <c r="O36" s="546">
        <f t="shared" si="4"/>
        <v>305</v>
      </c>
      <c r="P36" s="546">
        <f t="shared" si="5"/>
        <v>732</v>
      </c>
      <c r="Q36" s="547">
        <f t="shared" si="6"/>
        <v>240</v>
      </c>
      <c r="S36" s="289"/>
      <c r="T36" s="289"/>
      <c r="U36" s="270"/>
      <c r="V36" s="270"/>
    </row>
    <row r="37" spans="1:22" x14ac:dyDescent="0.25">
      <c r="A37" s="280">
        <v>2011</v>
      </c>
      <c r="B37" s="549">
        <v>12891</v>
      </c>
      <c r="C37" s="550">
        <v>32183</v>
      </c>
      <c r="D37" s="551">
        <f t="shared" si="0"/>
        <v>249.65479792103019</v>
      </c>
      <c r="E37" s="552">
        <v>105</v>
      </c>
      <c r="F37" s="463">
        <v>174</v>
      </c>
      <c r="G37" s="551">
        <f t="shared" si="1"/>
        <v>165.71428571428572</v>
      </c>
      <c r="H37" s="552">
        <v>228</v>
      </c>
      <c r="I37" s="552">
        <v>658</v>
      </c>
      <c r="J37" s="551">
        <f t="shared" si="7"/>
        <v>288.59649122807014</v>
      </c>
      <c r="K37" s="552">
        <v>12558</v>
      </c>
      <c r="L37" s="552">
        <v>31351</v>
      </c>
      <c r="M37" s="554">
        <f t="shared" si="3"/>
        <v>249.64962573658224</v>
      </c>
      <c r="N37" s="289"/>
      <c r="O37" s="546">
        <f t="shared" si="4"/>
        <v>333</v>
      </c>
      <c r="P37" s="546">
        <f t="shared" si="5"/>
        <v>832</v>
      </c>
      <c r="Q37" s="547">
        <f t="shared" si="6"/>
        <v>249.84984984984985</v>
      </c>
      <c r="S37" s="289"/>
      <c r="T37" s="289"/>
      <c r="U37" s="270"/>
      <c r="V37" s="270"/>
    </row>
    <row r="38" spans="1:22" x14ac:dyDescent="0.25">
      <c r="A38" s="280">
        <v>2012</v>
      </c>
      <c r="B38" s="549">
        <v>13078</v>
      </c>
      <c r="C38" s="550">
        <v>32553</v>
      </c>
      <c r="D38" s="551">
        <f t="shared" si="0"/>
        <v>248.9142070653005</v>
      </c>
      <c r="E38" s="552">
        <v>83</v>
      </c>
      <c r="F38" s="463">
        <v>171</v>
      </c>
      <c r="G38" s="551">
        <f t="shared" si="1"/>
        <v>206.02409638554215</v>
      </c>
      <c r="H38" s="552">
        <v>225</v>
      </c>
      <c r="I38" s="552">
        <v>698</v>
      </c>
      <c r="J38" s="551">
        <f t="shared" si="7"/>
        <v>310.22222222222223</v>
      </c>
      <c r="K38" s="552">
        <v>12770</v>
      </c>
      <c r="L38" s="552">
        <v>31684</v>
      </c>
      <c r="M38" s="554">
        <f t="shared" si="3"/>
        <v>248.11276429130777</v>
      </c>
      <c r="N38" s="289"/>
      <c r="O38" s="546">
        <f t="shared" si="4"/>
        <v>308</v>
      </c>
      <c r="P38" s="546">
        <f t="shared" si="5"/>
        <v>869</v>
      </c>
      <c r="Q38" s="547">
        <f t="shared" si="6"/>
        <v>282.14285714285717</v>
      </c>
      <c r="S38" s="289"/>
      <c r="T38" s="289"/>
      <c r="U38" s="270"/>
      <c r="V38" s="270"/>
    </row>
    <row r="39" spans="1:22" x14ac:dyDescent="0.25">
      <c r="A39" s="280">
        <v>2013</v>
      </c>
      <c r="B39" s="549">
        <v>13015</v>
      </c>
      <c r="C39" s="550">
        <v>31879</v>
      </c>
      <c r="D39" s="551">
        <f t="shared" si="0"/>
        <v>244.94045332308875</v>
      </c>
      <c r="E39" s="552">
        <v>87</v>
      </c>
      <c r="F39" s="463">
        <v>164</v>
      </c>
      <c r="G39" s="551">
        <f t="shared" si="1"/>
        <v>188.50574712643677</v>
      </c>
      <c r="H39" s="552">
        <v>229</v>
      </c>
      <c r="I39" s="552">
        <v>693</v>
      </c>
      <c r="J39" s="551">
        <f t="shared" si="7"/>
        <v>302.62008733624452</v>
      </c>
      <c r="K39" s="552">
        <v>12699</v>
      </c>
      <c r="L39" s="552">
        <v>31022</v>
      </c>
      <c r="M39" s="554">
        <f t="shared" si="3"/>
        <v>244.28695172848256</v>
      </c>
      <c r="N39" s="289"/>
      <c r="O39" s="546">
        <f t="shared" si="4"/>
        <v>316</v>
      </c>
      <c r="P39" s="546">
        <f t="shared" si="5"/>
        <v>857</v>
      </c>
      <c r="Q39" s="547">
        <f t="shared" si="6"/>
        <v>271.20253164556959</v>
      </c>
      <c r="S39" s="289"/>
      <c r="T39" s="289"/>
      <c r="U39" s="270"/>
      <c r="V39" s="270"/>
    </row>
    <row r="40" spans="1:22" x14ac:dyDescent="0.3">
      <c r="A40" s="280">
        <v>2014</v>
      </c>
      <c r="B40" s="588">
        <v>12920</v>
      </c>
      <c r="C40" s="589">
        <v>31280</v>
      </c>
      <c r="D40" s="590">
        <f t="shared" si="0"/>
        <v>242.10526315789474</v>
      </c>
      <c r="E40" s="591">
        <v>87</v>
      </c>
      <c r="F40" s="592">
        <v>182</v>
      </c>
      <c r="G40" s="590">
        <f t="shared" si="1"/>
        <v>209.19540229885055</v>
      </c>
      <c r="H40" s="591">
        <v>228</v>
      </c>
      <c r="I40" s="591">
        <v>700</v>
      </c>
      <c r="J40" s="590">
        <f t="shared" si="7"/>
        <v>307.01754385964915</v>
      </c>
      <c r="K40" s="591">
        <v>12605</v>
      </c>
      <c r="L40" s="591">
        <v>30398</v>
      </c>
      <c r="M40" s="593">
        <f t="shared" si="3"/>
        <v>241.15827052756842</v>
      </c>
      <c r="N40" s="289"/>
      <c r="O40" s="546">
        <f t="shared" si="4"/>
        <v>315</v>
      </c>
      <c r="P40" s="546">
        <f t="shared" si="5"/>
        <v>882</v>
      </c>
      <c r="Q40" s="547">
        <f t="shared" si="6"/>
        <v>280</v>
      </c>
      <c r="S40" s="289"/>
      <c r="T40" s="289"/>
      <c r="U40" s="270"/>
      <c r="V40" s="270"/>
    </row>
    <row r="41" spans="1:22" x14ac:dyDescent="0.3">
      <c r="A41" s="594">
        <v>2015</v>
      </c>
      <c r="B41" s="595">
        <v>12991</v>
      </c>
      <c r="C41" s="319">
        <v>31194</v>
      </c>
      <c r="D41" s="596">
        <f t="shared" si="0"/>
        <v>240.12008313447774</v>
      </c>
      <c r="E41" s="597">
        <v>90</v>
      </c>
      <c r="F41" s="598">
        <v>188</v>
      </c>
      <c r="G41" s="596">
        <f t="shared" si="1"/>
        <v>208.88888888888891</v>
      </c>
      <c r="H41" s="597">
        <v>232</v>
      </c>
      <c r="I41" s="597">
        <v>693</v>
      </c>
      <c r="J41" s="596">
        <f t="shared" si="7"/>
        <v>298.70689655172413</v>
      </c>
      <c r="K41" s="597">
        <v>12669</v>
      </c>
      <c r="L41" s="597">
        <v>30313</v>
      </c>
      <c r="M41" s="599">
        <f t="shared" si="3"/>
        <v>239.26908201120844</v>
      </c>
      <c r="N41" s="289"/>
      <c r="O41" s="546">
        <f t="shared" si="4"/>
        <v>322</v>
      </c>
      <c r="P41" s="546">
        <f t="shared" si="5"/>
        <v>881</v>
      </c>
      <c r="Q41" s="547">
        <f t="shared" si="6"/>
        <v>273.6024844720497</v>
      </c>
      <c r="S41" s="289"/>
      <c r="T41" s="289"/>
      <c r="U41" s="270"/>
      <c r="V41" s="270"/>
    </row>
    <row r="42" spans="1:22" x14ac:dyDescent="0.3">
      <c r="A42" s="392">
        <v>2016</v>
      </c>
      <c r="B42" s="595">
        <f t="shared" ref="B42:C47" si="8">E42+H42+K42</f>
        <v>12854</v>
      </c>
      <c r="C42" s="319">
        <f t="shared" si="8"/>
        <v>29502</v>
      </c>
      <c r="D42" s="596">
        <f t="shared" si="0"/>
        <v>229.51610393651779</v>
      </c>
      <c r="E42" s="597">
        <v>90</v>
      </c>
      <c r="F42" s="598">
        <v>160</v>
      </c>
      <c r="G42" s="596">
        <f t="shared" si="1"/>
        <v>177.77777777777777</v>
      </c>
      <c r="H42" s="597">
        <v>229</v>
      </c>
      <c r="I42" s="597">
        <v>684</v>
      </c>
      <c r="J42" s="596">
        <f t="shared" si="7"/>
        <v>298.68995633187774</v>
      </c>
      <c r="K42" s="597">
        <v>12535</v>
      </c>
      <c r="L42" s="597">
        <v>28658</v>
      </c>
      <c r="M42" s="599">
        <f t="shared" si="3"/>
        <v>228.62385321100916</v>
      </c>
      <c r="N42" s="289"/>
      <c r="O42" s="546">
        <f t="shared" si="4"/>
        <v>319</v>
      </c>
      <c r="P42" s="546">
        <f t="shared" si="5"/>
        <v>844</v>
      </c>
      <c r="Q42" s="547">
        <f t="shared" si="6"/>
        <v>264.57680250783699</v>
      </c>
      <c r="S42" s="289"/>
      <c r="T42" s="289"/>
      <c r="U42" s="270"/>
      <c r="V42" s="270"/>
    </row>
    <row r="43" spans="1:22" x14ac:dyDescent="0.25">
      <c r="A43" s="280">
        <v>2017</v>
      </c>
      <c r="B43" s="549">
        <f t="shared" si="8"/>
        <v>12804</v>
      </c>
      <c r="C43" s="550">
        <f t="shared" si="8"/>
        <v>28436</v>
      </c>
      <c r="D43" s="551">
        <f t="shared" si="0"/>
        <v>222.08684786004375</v>
      </c>
      <c r="E43" s="552">
        <v>92</v>
      </c>
      <c r="F43" s="463">
        <v>171</v>
      </c>
      <c r="G43" s="551">
        <f t="shared" si="1"/>
        <v>185.86956521739131</v>
      </c>
      <c r="H43" s="552">
        <v>229</v>
      </c>
      <c r="I43" s="552">
        <v>620</v>
      </c>
      <c r="J43" s="551">
        <f t="shared" si="7"/>
        <v>270.74235807860265</v>
      </c>
      <c r="K43" s="552">
        <v>12483</v>
      </c>
      <c r="L43" s="552">
        <v>27645</v>
      </c>
      <c r="M43" s="554">
        <f t="shared" si="3"/>
        <v>221.46118721461187</v>
      </c>
      <c r="N43" s="289"/>
      <c r="O43" s="546">
        <f t="shared" si="4"/>
        <v>321</v>
      </c>
      <c r="P43" s="546">
        <f t="shared" si="5"/>
        <v>791</v>
      </c>
      <c r="Q43" s="547">
        <f t="shared" si="6"/>
        <v>246.41744548286604</v>
      </c>
      <c r="S43" s="289"/>
      <c r="T43" s="289"/>
      <c r="U43" s="270"/>
      <c r="V43" s="270"/>
    </row>
    <row r="44" spans="1:22" x14ac:dyDescent="0.25">
      <c r="A44" s="280">
        <v>2018</v>
      </c>
      <c r="B44" s="549">
        <f t="shared" si="8"/>
        <v>12584</v>
      </c>
      <c r="C44" s="550">
        <f t="shared" si="8"/>
        <v>28518</v>
      </c>
      <c r="D44" s="551">
        <f t="shared" si="0"/>
        <v>226.62110616656071</v>
      </c>
      <c r="E44" s="552">
        <v>100</v>
      </c>
      <c r="F44" s="463">
        <v>188</v>
      </c>
      <c r="G44" s="551">
        <f t="shared" si="1"/>
        <v>188</v>
      </c>
      <c r="H44" s="552">
        <v>224</v>
      </c>
      <c r="I44" s="552">
        <v>639</v>
      </c>
      <c r="J44" s="551">
        <f t="shared" si="7"/>
        <v>285.26785714285717</v>
      </c>
      <c r="K44" s="552">
        <v>12260</v>
      </c>
      <c r="L44" s="552">
        <v>27691</v>
      </c>
      <c r="M44" s="554">
        <f t="shared" si="3"/>
        <v>225.86460032626428</v>
      </c>
      <c r="N44" s="289"/>
      <c r="O44" s="546">
        <f t="shared" si="4"/>
        <v>324</v>
      </c>
      <c r="P44" s="546">
        <f t="shared" si="5"/>
        <v>827</v>
      </c>
      <c r="Q44" s="547">
        <f t="shared" si="6"/>
        <v>255.24691358024691</v>
      </c>
      <c r="S44" s="289"/>
      <c r="T44" s="289"/>
      <c r="U44" s="270"/>
      <c r="V44" s="270"/>
    </row>
    <row r="45" spans="1:22" ht="14.25" thickBot="1" x14ac:dyDescent="0.3">
      <c r="A45" s="392">
        <v>2019</v>
      </c>
      <c r="B45" s="657">
        <f t="shared" si="8"/>
        <v>12327</v>
      </c>
      <c r="C45" s="658">
        <f t="shared" si="8"/>
        <v>24760</v>
      </c>
      <c r="D45" s="659">
        <f t="shared" si="0"/>
        <v>200.85990103025878</v>
      </c>
      <c r="E45" s="660">
        <v>113</v>
      </c>
      <c r="F45" s="474">
        <v>163</v>
      </c>
      <c r="G45" s="659">
        <f t="shared" si="1"/>
        <v>144.24778761061947</v>
      </c>
      <c r="H45" s="660">
        <v>225</v>
      </c>
      <c r="I45" s="660">
        <v>608</v>
      </c>
      <c r="J45" s="659">
        <f t="shared" si="7"/>
        <v>270.22222222222223</v>
      </c>
      <c r="K45" s="660">
        <v>11989</v>
      </c>
      <c r="L45" s="660">
        <v>23989</v>
      </c>
      <c r="M45" s="661">
        <f t="shared" si="3"/>
        <v>200.0917507715406</v>
      </c>
      <c r="N45" s="289"/>
      <c r="O45" s="546">
        <f t="shared" si="4"/>
        <v>338</v>
      </c>
      <c r="P45" s="546">
        <f t="shared" si="5"/>
        <v>771</v>
      </c>
      <c r="Q45" s="547">
        <f t="shared" si="6"/>
        <v>228.10650887573965</v>
      </c>
      <c r="S45" s="289"/>
      <c r="T45" s="289"/>
      <c r="U45" s="270"/>
      <c r="V45" s="270"/>
    </row>
    <row r="46" spans="1:22" x14ac:dyDescent="0.25">
      <c r="A46" s="609">
        <v>2020</v>
      </c>
      <c r="B46" s="667">
        <f t="shared" si="8"/>
        <v>12178</v>
      </c>
      <c r="C46" s="662">
        <f t="shared" si="8"/>
        <v>25126</v>
      </c>
      <c r="D46" s="663">
        <f t="shared" si="0"/>
        <v>206.32287731975697</v>
      </c>
      <c r="E46" s="664">
        <v>111</v>
      </c>
      <c r="F46" s="665">
        <v>197</v>
      </c>
      <c r="G46" s="663">
        <f t="shared" si="1"/>
        <v>177.47747747747749</v>
      </c>
      <c r="H46" s="664">
        <v>224</v>
      </c>
      <c r="I46" s="664">
        <v>649</v>
      </c>
      <c r="J46" s="663">
        <f t="shared" si="7"/>
        <v>289.73214285714283</v>
      </c>
      <c r="K46" s="664">
        <v>11843</v>
      </c>
      <c r="L46" s="664">
        <v>24280</v>
      </c>
      <c r="M46" s="666">
        <f t="shared" si="3"/>
        <v>205.01562104196572</v>
      </c>
      <c r="N46" s="289"/>
      <c r="O46" s="546">
        <f t="shared" si="4"/>
        <v>335</v>
      </c>
      <c r="P46" s="546">
        <f t="shared" si="5"/>
        <v>846</v>
      </c>
      <c r="Q46" s="547">
        <f t="shared" si="6"/>
        <v>252.53731343283584</v>
      </c>
      <c r="S46" s="289"/>
      <c r="T46" s="289"/>
      <c r="U46" s="270"/>
      <c r="V46" s="270"/>
    </row>
    <row r="47" spans="1:22" x14ac:dyDescent="0.25">
      <c r="A47" s="280">
        <v>2021</v>
      </c>
      <c r="B47" s="549">
        <f t="shared" si="8"/>
        <v>12028</v>
      </c>
      <c r="C47" s="550">
        <f t="shared" si="8"/>
        <v>25510</v>
      </c>
      <c r="D47" s="551">
        <f t="shared" si="0"/>
        <v>212.08846025939474</v>
      </c>
      <c r="E47" s="552">
        <v>110</v>
      </c>
      <c r="F47" s="463">
        <v>209</v>
      </c>
      <c r="G47" s="551">
        <f t="shared" si="1"/>
        <v>190</v>
      </c>
      <c r="H47" s="552">
        <v>224</v>
      </c>
      <c r="I47" s="552">
        <v>686</v>
      </c>
      <c r="J47" s="551">
        <f t="shared" si="7"/>
        <v>306.25</v>
      </c>
      <c r="K47" s="552">
        <v>11694</v>
      </c>
      <c r="L47" s="552">
        <v>24615</v>
      </c>
      <c r="M47" s="554">
        <f t="shared" si="3"/>
        <v>210.49256028732682</v>
      </c>
      <c r="N47" s="289"/>
      <c r="O47" s="546">
        <f t="shared" si="4"/>
        <v>334</v>
      </c>
      <c r="P47" s="546">
        <f t="shared" si="5"/>
        <v>895</v>
      </c>
      <c r="Q47" s="547">
        <f t="shared" si="6"/>
        <v>267.96407185628743</v>
      </c>
      <c r="S47" s="289"/>
      <c r="T47" s="289"/>
      <c r="U47" s="270"/>
      <c r="V47" s="270"/>
    </row>
    <row r="48" spans="1:22" x14ac:dyDescent="0.25">
      <c r="A48" s="280">
        <v>2022</v>
      </c>
      <c r="B48" s="549">
        <f t="shared" ref="B48" si="9">E48+H48+K48</f>
        <v>11626</v>
      </c>
      <c r="C48" s="550">
        <f t="shared" ref="C48" si="10">F48+I48+L48</f>
        <v>25804</v>
      </c>
      <c r="D48" s="551">
        <f t="shared" ref="D48" si="11">C48/B48*100</f>
        <v>221.95079993118873</v>
      </c>
      <c r="E48" s="552">
        <v>109</v>
      </c>
      <c r="F48" s="463">
        <v>212</v>
      </c>
      <c r="G48" s="551">
        <f t="shared" ref="G48" si="12">F48/E48*100</f>
        <v>194.49541284403671</v>
      </c>
      <c r="H48" s="552">
        <v>222</v>
      </c>
      <c r="I48" s="552">
        <v>684</v>
      </c>
      <c r="J48" s="551">
        <f t="shared" ref="J48" si="13">I48/H48*100</f>
        <v>308.10810810810813</v>
      </c>
      <c r="K48" s="552">
        <v>11295</v>
      </c>
      <c r="L48" s="552">
        <v>24908</v>
      </c>
      <c r="M48" s="554">
        <f t="shared" ref="M48" si="14">L48/K48*100</f>
        <v>220.52235502434706</v>
      </c>
      <c r="N48" s="289"/>
      <c r="O48" s="546">
        <f t="shared" ref="O48:O49" si="15">E48+H48</f>
        <v>331</v>
      </c>
      <c r="P48" s="546">
        <f t="shared" ref="P48:P49" si="16">F48+I48</f>
        <v>896</v>
      </c>
      <c r="Q48" s="547">
        <f t="shared" si="6"/>
        <v>270.69486404833839</v>
      </c>
      <c r="S48" s="289"/>
      <c r="T48" s="289"/>
      <c r="U48" s="270"/>
      <c r="V48" s="270"/>
    </row>
    <row r="49" spans="1:22" x14ac:dyDescent="0.25">
      <c r="A49" s="280">
        <v>2023</v>
      </c>
      <c r="B49" s="549">
        <f t="shared" ref="B49" si="17">E49+H49+K49</f>
        <v>11179</v>
      </c>
      <c r="C49" s="550">
        <f t="shared" ref="C49" si="18">F49+I49+L49</f>
        <v>25489</v>
      </c>
      <c r="D49" s="551">
        <f t="shared" ref="D49" si="19">C49/B49*100</f>
        <v>228.00787190267465</v>
      </c>
      <c r="E49" s="552">
        <v>57</v>
      </c>
      <c r="F49" s="463">
        <v>94</v>
      </c>
      <c r="G49" s="551">
        <f t="shared" ref="G49" si="20">F49/E49*100</f>
        <v>164.91228070175438</v>
      </c>
      <c r="H49" s="552">
        <v>210</v>
      </c>
      <c r="I49" s="552">
        <v>686</v>
      </c>
      <c r="J49" s="551">
        <f t="shared" ref="J49" si="21">I49/H49*100</f>
        <v>326.66666666666669</v>
      </c>
      <c r="K49" s="552">
        <v>10912</v>
      </c>
      <c r="L49" s="552">
        <v>24709</v>
      </c>
      <c r="M49" s="554">
        <f t="shared" ref="M49" si="22">L49/K49*100</f>
        <v>226.43878299120232</v>
      </c>
      <c r="N49" s="289"/>
      <c r="O49" s="546">
        <f t="shared" ref="O49:O50" si="23">E49+H49</f>
        <v>267</v>
      </c>
      <c r="P49" s="546">
        <f t="shared" ref="P49:P50" si="24">F49+I49</f>
        <v>780</v>
      </c>
      <c r="Q49" s="547">
        <f t="shared" ref="Q49:Q50" si="25">P49/O49*100</f>
        <v>292.13483146067415</v>
      </c>
      <c r="S49" s="289"/>
      <c r="T49" s="289"/>
      <c r="U49" s="270"/>
      <c r="V49" s="270"/>
    </row>
    <row r="50" spans="1:22" ht="14.25" thickBot="1" x14ac:dyDescent="0.3">
      <c r="A50" s="388">
        <v>2024</v>
      </c>
      <c r="B50" s="572">
        <v>10886</v>
      </c>
      <c r="C50" s="573">
        <v>25559</v>
      </c>
      <c r="D50" s="574">
        <f t="shared" ref="D50" si="26">C50/B50*100</f>
        <v>234.78780084512215</v>
      </c>
      <c r="E50" s="575">
        <v>53</v>
      </c>
      <c r="F50" s="523">
        <v>109</v>
      </c>
      <c r="G50" s="574">
        <f t="shared" ref="G50" si="27">F50/E50*100</f>
        <v>205.66037735849059</v>
      </c>
      <c r="H50" s="575">
        <v>205</v>
      </c>
      <c r="I50" s="575">
        <v>653</v>
      </c>
      <c r="J50" s="574">
        <f t="shared" ref="J50" si="28">I50/H50*100</f>
        <v>318.53658536585368</v>
      </c>
      <c r="K50" s="575">
        <v>10628</v>
      </c>
      <c r="L50" s="575">
        <v>24797</v>
      </c>
      <c r="M50" s="577">
        <f t="shared" ref="M50" si="29">L50/K50*100</f>
        <v>233.31765148663908</v>
      </c>
      <c r="N50" s="289"/>
      <c r="O50" s="546">
        <f t="shared" si="23"/>
        <v>258</v>
      </c>
      <c r="P50" s="546">
        <f t="shared" si="24"/>
        <v>762</v>
      </c>
      <c r="Q50" s="547">
        <f t="shared" si="25"/>
        <v>295.3488372093023</v>
      </c>
      <c r="S50" s="289"/>
      <c r="T50" s="289"/>
      <c r="U50" s="270"/>
      <c r="V50" s="270"/>
    </row>
    <row r="51" spans="1:22" s="277" customFormat="1" x14ac:dyDescent="0.25">
      <c r="A51" s="513"/>
      <c r="B51" s="812"/>
      <c r="C51" s="812"/>
      <c r="D51" s="813"/>
      <c r="E51" s="814"/>
      <c r="F51" s="815"/>
      <c r="G51" s="813"/>
      <c r="H51" s="814"/>
      <c r="I51" s="814"/>
      <c r="J51" s="813"/>
      <c r="K51" s="814"/>
      <c r="L51" s="814"/>
      <c r="M51" s="813"/>
      <c r="N51" s="271"/>
      <c r="O51" s="546"/>
      <c r="P51" s="546"/>
      <c r="Q51" s="547"/>
      <c r="R51" s="271"/>
      <c r="S51" s="271"/>
      <c r="T51" s="271"/>
      <c r="U51" s="587"/>
      <c r="V51" s="587"/>
    </row>
    <row r="52" spans="1:22" x14ac:dyDescent="0.3">
      <c r="A52" s="233" t="s">
        <v>172</v>
      </c>
      <c r="B52" s="410"/>
      <c r="C52" s="410"/>
      <c r="D52" s="235"/>
      <c r="E52" s="410"/>
      <c r="F52" s="235"/>
      <c r="G52" s="235"/>
      <c r="H52" s="410"/>
      <c r="I52" s="235"/>
      <c r="J52" s="235"/>
      <c r="N52" s="289"/>
      <c r="S52" s="289"/>
      <c r="T52" s="289"/>
    </row>
    <row r="53" spans="1:22" ht="14.25" customHeight="1" x14ac:dyDescent="0.3">
      <c r="A53" s="233" t="s">
        <v>152</v>
      </c>
      <c r="B53" s="247"/>
      <c r="C53" s="247"/>
      <c r="D53" s="247"/>
      <c r="E53" s="247"/>
      <c r="F53" s="247"/>
      <c r="G53" s="291"/>
      <c r="H53" s="291"/>
      <c r="I53" s="291"/>
      <c r="J53" s="291"/>
      <c r="N53" s="289"/>
      <c r="S53" s="289"/>
      <c r="T53" s="289"/>
    </row>
    <row r="54" spans="1:22" ht="14.25" customHeight="1" x14ac:dyDescent="0.3">
      <c r="A54" s="233" t="s">
        <v>117</v>
      </c>
      <c r="B54" s="247"/>
      <c r="C54" s="559"/>
      <c r="D54" s="559"/>
      <c r="E54" s="559"/>
      <c r="F54" s="559"/>
      <c r="G54" s="559"/>
      <c r="H54" s="559"/>
      <c r="I54" s="559"/>
      <c r="K54" s="538"/>
      <c r="O54" s="268"/>
      <c r="P54" s="268"/>
      <c r="Q54" s="268"/>
      <c r="R54" s="268"/>
    </row>
    <row r="55" spans="1:22" x14ac:dyDescent="0.3">
      <c r="A55" s="233" t="s">
        <v>118</v>
      </c>
      <c r="B55" s="268"/>
      <c r="C55" s="268"/>
      <c r="E55" s="268"/>
      <c r="H55" s="268"/>
      <c r="K55" s="538"/>
      <c r="O55" s="268"/>
      <c r="P55" s="268"/>
      <c r="Q55" s="268"/>
      <c r="R55" s="268"/>
      <c r="T55" s="538"/>
    </row>
    <row r="56" spans="1:22" x14ac:dyDescent="0.3">
      <c r="A56" s="235" t="s">
        <v>155</v>
      </c>
      <c r="B56" s="235"/>
      <c r="C56" s="235"/>
      <c r="D56" s="235"/>
      <c r="E56" s="235"/>
      <c r="F56" s="235"/>
      <c r="G56" s="235"/>
      <c r="H56" s="410"/>
      <c r="I56" s="235"/>
      <c r="J56" s="235"/>
    </row>
    <row r="57" spans="1:22" x14ac:dyDescent="0.3">
      <c r="A57" s="235" t="s">
        <v>154</v>
      </c>
      <c r="B57" s="235"/>
      <c r="C57" s="235"/>
      <c r="D57" s="235"/>
      <c r="E57" s="235"/>
      <c r="F57" s="235"/>
      <c r="G57" s="235"/>
      <c r="H57" s="410"/>
      <c r="I57" s="235"/>
      <c r="J57" s="235"/>
    </row>
    <row r="58" spans="1:22" x14ac:dyDescent="0.3">
      <c r="A58" s="411" t="s">
        <v>167</v>
      </c>
      <c r="B58" s="235"/>
      <c r="C58" s="235"/>
      <c r="D58" s="235"/>
      <c r="E58" s="235"/>
      <c r="F58" s="235"/>
      <c r="G58" s="235"/>
      <c r="H58" s="410"/>
      <c r="I58" s="235"/>
      <c r="J58" s="235"/>
    </row>
    <row r="59" spans="1:22" x14ac:dyDescent="0.3">
      <c r="A59" s="233" t="s">
        <v>132</v>
      </c>
    </row>
    <row r="60" spans="1:22" x14ac:dyDescent="0.3">
      <c r="A60" s="293" t="s">
        <v>142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2" type="noConversion"/>
  <pageMargins left="0.7" right="0.7" top="0.75" bottom="0.75" header="0.3" footer="0.3"/>
  <pageSetup paperSize="9" orientation="portrait" r:id="rId1"/>
  <ignoredErrors>
    <ignoredError sqref="Q48" evalError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1:AP48"/>
  <sheetViews>
    <sheetView zoomScale="70" zoomScaleNormal="70" workbookViewId="0">
      <selection activeCell="I65" sqref="I65:I66"/>
    </sheetView>
  </sheetViews>
  <sheetFormatPr defaultRowHeight="16.5" x14ac:dyDescent="0.3"/>
  <cols>
    <col min="4" max="5" width="9" style="212"/>
    <col min="12" max="13" width="9" style="180"/>
    <col min="20" max="21" width="9" style="180"/>
    <col min="28" max="29" width="9" style="180"/>
    <col min="36" max="37" width="9" style="180"/>
  </cols>
  <sheetData>
    <row r="1" spans="1:42" ht="17.25" thickBot="1" x14ac:dyDescent="0.35"/>
    <row r="2" spans="1:42" ht="17.25" thickBot="1" x14ac:dyDescent="0.35">
      <c r="A2" s="16"/>
      <c r="B2" s="787" t="s">
        <v>90</v>
      </c>
      <c r="C2" s="788"/>
      <c r="D2" s="788"/>
      <c r="E2" s="788"/>
      <c r="F2" s="788"/>
      <c r="G2" s="788"/>
      <c r="H2" s="788"/>
      <c r="I2" s="788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  <c r="U2" s="789"/>
      <c r="V2" s="789"/>
      <c r="W2" s="789"/>
      <c r="X2" s="789"/>
      <c r="Y2" s="789"/>
      <c r="Z2" s="789"/>
      <c r="AA2" s="789"/>
      <c r="AB2" s="789"/>
      <c r="AC2" s="789"/>
      <c r="AD2" s="789"/>
      <c r="AE2" s="789"/>
      <c r="AF2" s="789"/>
      <c r="AG2" s="789"/>
      <c r="AH2" s="789"/>
      <c r="AI2" s="789"/>
      <c r="AJ2" s="789"/>
      <c r="AK2" s="789"/>
      <c r="AL2" s="789"/>
      <c r="AM2" s="789"/>
      <c r="AN2" s="789"/>
      <c r="AO2" s="789"/>
      <c r="AP2" s="790"/>
    </row>
    <row r="3" spans="1:42" x14ac:dyDescent="0.3">
      <c r="A3" s="791" t="s">
        <v>71</v>
      </c>
      <c r="B3" s="794" t="s">
        <v>44</v>
      </c>
      <c r="C3" s="795"/>
      <c r="D3" s="795"/>
      <c r="E3" s="795"/>
      <c r="F3" s="795"/>
      <c r="G3" s="795"/>
      <c r="H3" s="795"/>
      <c r="I3" s="796"/>
      <c r="J3" s="797" t="s">
        <v>63</v>
      </c>
      <c r="K3" s="795"/>
      <c r="L3" s="795"/>
      <c r="M3" s="795"/>
      <c r="N3" s="795"/>
      <c r="O3" s="795"/>
      <c r="P3" s="795"/>
      <c r="Q3" s="795"/>
      <c r="R3" s="795" t="s">
        <v>64</v>
      </c>
      <c r="S3" s="795"/>
      <c r="T3" s="795"/>
      <c r="U3" s="795"/>
      <c r="V3" s="795"/>
      <c r="W3" s="795"/>
      <c r="X3" s="795"/>
      <c r="Y3" s="795"/>
      <c r="Z3" s="795" t="s">
        <v>65</v>
      </c>
      <c r="AA3" s="795"/>
      <c r="AB3" s="795"/>
      <c r="AC3" s="795"/>
      <c r="AD3" s="795"/>
      <c r="AE3" s="795"/>
      <c r="AF3" s="795"/>
      <c r="AG3" s="795"/>
      <c r="AH3" s="795" t="s">
        <v>60</v>
      </c>
      <c r="AI3" s="795"/>
      <c r="AJ3" s="795"/>
      <c r="AK3" s="795"/>
      <c r="AL3" s="795"/>
      <c r="AM3" s="795"/>
      <c r="AN3" s="795"/>
      <c r="AO3" s="795"/>
      <c r="AP3" s="798" t="s">
        <v>70</v>
      </c>
    </row>
    <row r="4" spans="1:42" x14ac:dyDescent="0.3">
      <c r="A4" s="792"/>
      <c r="B4" s="794" t="s">
        <v>44</v>
      </c>
      <c r="C4" s="795"/>
      <c r="D4" s="802" t="s">
        <v>103</v>
      </c>
      <c r="E4" s="803"/>
      <c r="F4" s="801" t="s">
        <v>66</v>
      </c>
      <c r="G4" s="801"/>
      <c r="H4" s="801" t="s">
        <v>67</v>
      </c>
      <c r="I4" s="804"/>
      <c r="J4" s="797" t="s">
        <v>44</v>
      </c>
      <c r="K4" s="795"/>
      <c r="L4" s="802" t="s">
        <v>103</v>
      </c>
      <c r="M4" s="803"/>
      <c r="N4" s="801" t="s">
        <v>66</v>
      </c>
      <c r="O4" s="801"/>
      <c r="P4" s="801" t="s">
        <v>67</v>
      </c>
      <c r="Q4" s="801"/>
      <c r="R4" s="795" t="s">
        <v>44</v>
      </c>
      <c r="S4" s="795"/>
      <c r="T4" s="802" t="s">
        <v>103</v>
      </c>
      <c r="U4" s="803"/>
      <c r="V4" s="801" t="s">
        <v>66</v>
      </c>
      <c r="W4" s="801"/>
      <c r="X4" s="801" t="s">
        <v>67</v>
      </c>
      <c r="Y4" s="801"/>
      <c r="Z4" s="795" t="s">
        <v>44</v>
      </c>
      <c r="AA4" s="795"/>
      <c r="AB4" s="802" t="s">
        <v>103</v>
      </c>
      <c r="AC4" s="803"/>
      <c r="AD4" s="801" t="s">
        <v>66</v>
      </c>
      <c r="AE4" s="801"/>
      <c r="AF4" s="801" t="s">
        <v>67</v>
      </c>
      <c r="AG4" s="801"/>
      <c r="AH4" s="795" t="s">
        <v>44</v>
      </c>
      <c r="AI4" s="795"/>
      <c r="AJ4" s="802" t="s">
        <v>103</v>
      </c>
      <c r="AK4" s="803"/>
      <c r="AL4" s="801" t="s">
        <v>66</v>
      </c>
      <c r="AM4" s="801"/>
      <c r="AN4" s="801" t="s">
        <v>67</v>
      </c>
      <c r="AO4" s="801"/>
      <c r="AP4" s="799"/>
    </row>
    <row r="5" spans="1:42" x14ac:dyDescent="0.3">
      <c r="A5" s="793"/>
      <c r="B5" s="177" t="s">
        <v>68</v>
      </c>
      <c r="C5" s="175" t="s">
        <v>69</v>
      </c>
      <c r="D5" s="213" t="s">
        <v>68</v>
      </c>
      <c r="E5" s="214" t="s">
        <v>69</v>
      </c>
      <c r="F5" s="176" t="s">
        <v>68</v>
      </c>
      <c r="G5" s="176" t="s">
        <v>69</v>
      </c>
      <c r="H5" s="176" t="s">
        <v>68</v>
      </c>
      <c r="I5" s="178" t="s">
        <v>69</v>
      </c>
      <c r="J5" s="179" t="s">
        <v>48</v>
      </c>
      <c r="K5" s="175" t="s">
        <v>49</v>
      </c>
      <c r="L5" s="213" t="s">
        <v>68</v>
      </c>
      <c r="M5" s="214" t="s">
        <v>69</v>
      </c>
      <c r="N5" s="176" t="s">
        <v>48</v>
      </c>
      <c r="O5" s="176" t="s">
        <v>49</v>
      </c>
      <c r="P5" s="176" t="s">
        <v>48</v>
      </c>
      <c r="Q5" s="176" t="s">
        <v>49</v>
      </c>
      <c r="R5" s="175" t="s">
        <v>48</v>
      </c>
      <c r="S5" s="175" t="s">
        <v>49</v>
      </c>
      <c r="T5" s="213" t="s">
        <v>68</v>
      </c>
      <c r="U5" s="214" t="s">
        <v>69</v>
      </c>
      <c r="V5" s="176" t="s">
        <v>48</v>
      </c>
      <c r="W5" s="176" t="s">
        <v>49</v>
      </c>
      <c r="X5" s="176" t="s">
        <v>48</v>
      </c>
      <c r="Y5" s="176" t="s">
        <v>49</v>
      </c>
      <c r="Z5" s="175" t="s">
        <v>48</v>
      </c>
      <c r="AA5" s="175" t="s">
        <v>49</v>
      </c>
      <c r="AB5" s="213" t="s">
        <v>68</v>
      </c>
      <c r="AC5" s="214" t="s">
        <v>69</v>
      </c>
      <c r="AD5" s="176" t="s">
        <v>48</v>
      </c>
      <c r="AE5" s="176" t="s">
        <v>49</v>
      </c>
      <c r="AF5" s="176" t="s">
        <v>48</v>
      </c>
      <c r="AG5" s="176" t="s">
        <v>49</v>
      </c>
      <c r="AH5" s="175" t="s">
        <v>48</v>
      </c>
      <c r="AI5" s="175" t="s">
        <v>49</v>
      </c>
      <c r="AJ5" s="213" t="s">
        <v>68</v>
      </c>
      <c r="AK5" s="214" t="s">
        <v>69</v>
      </c>
      <c r="AL5" s="176" t="s">
        <v>48</v>
      </c>
      <c r="AM5" s="176" t="s">
        <v>49</v>
      </c>
      <c r="AN5" s="176" t="s">
        <v>48</v>
      </c>
      <c r="AO5" s="176" t="s">
        <v>49</v>
      </c>
      <c r="AP5" s="800"/>
    </row>
    <row r="6" spans="1:42" x14ac:dyDescent="0.3">
      <c r="A6" s="118">
        <v>1979</v>
      </c>
      <c r="B6" s="90">
        <v>5236</v>
      </c>
      <c r="C6" s="3">
        <v>894</v>
      </c>
      <c r="D6" s="215">
        <f>SUM(F6,H6)</f>
        <v>5236</v>
      </c>
      <c r="E6" s="215">
        <f>SUM(G6,I6)</f>
        <v>894</v>
      </c>
      <c r="F6" s="3">
        <v>5149</v>
      </c>
      <c r="G6" s="3">
        <v>858</v>
      </c>
      <c r="H6" s="3">
        <v>87</v>
      </c>
      <c r="I6" s="112">
        <v>36</v>
      </c>
      <c r="J6" s="105">
        <v>77</v>
      </c>
      <c r="K6" s="4">
        <v>6</v>
      </c>
      <c r="L6" s="215">
        <f>SUM(N6,P6)</f>
        <v>77</v>
      </c>
      <c r="M6" s="215">
        <f>SUM(O6,Q6)</f>
        <v>6</v>
      </c>
      <c r="N6" s="4">
        <v>62</v>
      </c>
      <c r="O6" s="3">
        <v>4</v>
      </c>
      <c r="P6" s="17">
        <v>15</v>
      </c>
      <c r="Q6" s="17">
        <v>2</v>
      </c>
      <c r="R6" s="72">
        <v>2456</v>
      </c>
      <c r="S6" s="4">
        <v>393</v>
      </c>
      <c r="T6" s="215">
        <f>SUM(V6,X6)</f>
        <v>2456</v>
      </c>
      <c r="U6" s="215">
        <f>SUM(W6,Y6)</f>
        <v>393</v>
      </c>
      <c r="V6" s="4">
        <v>2407</v>
      </c>
      <c r="W6" s="3">
        <v>368</v>
      </c>
      <c r="X6" s="17">
        <v>49</v>
      </c>
      <c r="Y6" s="17">
        <v>25</v>
      </c>
      <c r="Z6" s="72">
        <v>2081</v>
      </c>
      <c r="AA6" s="4">
        <v>263</v>
      </c>
      <c r="AB6" s="215">
        <f>SUM(AD6,AF6)</f>
        <v>2081</v>
      </c>
      <c r="AC6" s="215">
        <f>SUM(AE6,AG6)</f>
        <v>263</v>
      </c>
      <c r="AD6" s="4">
        <v>2064</v>
      </c>
      <c r="AE6" s="3">
        <v>254</v>
      </c>
      <c r="AF6" s="17">
        <v>17</v>
      </c>
      <c r="AG6" s="17">
        <v>9</v>
      </c>
      <c r="AH6" s="72">
        <v>622</v>
      </c>
      <c r="AI6" s="4">
        <v>232</v>
      </c>
      <c r="AJ6" s="215">
        <f>SUM(AL6,AN6)</f>
        <v>622</v>
      </c>
      <c r="AK6" s="215">
        <f>SUM(AM6,AO6)</f>
        <v>232</v>
      </c>
      <c r="AL6" s="4">
        <v>616</v>
      </c>
      <c r="AM6" s="3">
        <v>232</v>
      </c>
      <c r="AN6" s="17">
        <v>6</v>
      </c>
      <c r="AO6" s="17">
        <v>0</v>
      </c>
      <c r="AP6" s="91" t="s">
        <v>41</v>
      </c>
    </row>
    <row r="7" spans="1:42" x14ac:dyDescent="0.3">
      <c r="A7" s="23" t="s">
        <v>4</v>
      </c>
      <c r="B7" s="90">
        <v>5488</v>
      </c>
      <c r="C7" s="3">
        <v>916</v>
      </c>
      <c r="D7" s="215">
        <f t="shared" ref="D7:D48" si="0">SUM(F7,H7)</f>
        <v>5488</v>
      </c>
      <c r="E7" s="215">
        <f t="shared" ref="E7:E48" si="1">SUM(G7,I7)</f>
        <v>916</v>
      </c>
      <c r="F7" s="3">
        <v>5357</v>
      </c>
      <c r="G7" s="3">
        <v>871</v>
      </c>
      <c r="H7" s="3">
        <v>131</v>
      </c>
      <c r="I7" s="112">
        <v>45</v>
      </c>
      <c r="J7" s="105">
        <v>77</v>
      </c>
      <c r="K7" s="4">
        <v>10</v>
      </c>
      <c r="L7" s="215">
        <f t="shared" ref="L7:L48" si="2">SUM(N7,P7)</f>
        <v>77</v>
      </c>
      <c r="M7" s="215">
        <f t="shared" ref="M7:M48" si="3">SUM(O7,Q7)</f>
        <v>10</v>
      </c>
      <c r="N7" s="4">
        <v>55</v>
      </c>
      <c r="O7" s="3">
        <v>5</v>
      </c>
      <c r="P7" s="9">
        <v>22</v>
      </c>
      <c r="Q7" s="9">
        <v>5</v>
      </c>
      <c r="R7" s="72">
        <v>2738</v>
      </c>
      <c r="S7" s="4">
        <v>441</v>
      </c>
      <c r="T7" s="215">
        <f t="shared" ref="T7:T48" si="4">SUM(V7,X7)</f>
        <v>2738</v>
      </c>
      <c r="U7" s="215">
        <f t="shared" ref="U7:U48" si="5">SUM(W7,Y7)</f>
        <v>441</v>
      </c>
      <c r="V7" s="9">
        <v>2668</v>
      </c>
      <c r="W7" s="9">
        <v>409</v>
      </c>
      <c r="X7" s="10">
        <v>70</v>
      </c>
      <c r="Y7" s="10">
        <v>32</v>
      </c>
      <c r="Z7" s="72">
        <v>1998</v>
      </c>
      <c r="AA7" s="4">
        <v>231</v>
      </c>
      <c r="AB7" s="215">
        <f t="shared" ref="AB7:AB48" si="6">SUM(AD7,AF7)</f>
        <v>1998</v>
      </c>
      <c r="AC7" s="215">
        <f t="shared" ref="AC7:AC48" si="7">SUM(AE7,AG7)</f>
        <v>231</v>
      </c>
      <c r="AD7" s="9">
        <v>1970</v>
      </c>
      <c r="AE7" s="9">
        <v>225</v>
      </c>
      <c r="AF7" s="9">
        <v>28</v>
      </c>
      <c r="AG7" s="9">
        <v>6</v>
      </c>
      <c r="AH7" s="72">
        <v>675</v>
      </c>
      <c r="AI7" s="4">
        <v>234</v>
      </c>
      <c r="AJ7" s="215">
        <f t="shared" ref="AJ7:AJ48" si="8">SUM(AL7,AN7)</f>
        <v>675</v>
      </c>
      <c r="AK7" s="215">
        <f t="shared" ref="AK7:AK48" si="9">SUM(AM7,AO7)</f>
        <v>234</v>
      </c>
      <c r="AL7" s="9">
        <v>664</v>
      </c>
      <c r="AM7" s="9">
        <v>232</v>
      </c>
      <c r="AN7" s="9">
        <v>11</v>
      </c>
      <c r="AO7" s="9">
        <v>2</v>
      </c>
      <c r="AP7" s="91" t="s">
        <v>41</v>
      </c>
    </row>
    <row r="8" spans="1:42" x14ac:dyDescent="0.3">
      <c r="A8" s="23" t="s">
        <v>5</v>
      </c>
      <c r="B8" s="90">
        <v>5941</v>
      </c>
      <c r="C8" s="3">
        <v>1081</v>
      </c>
      <c r="D8" s="215">
        <f t="shared" si="0"/>
        <v>5941</v>
      </c>
      <c r="E8" s="215">
        <f t="shared" si="1"/>
        <v>1081</v>
      </c>
      <c r="F8" s="3">
        <v>5872</v>
      </c>
      <c r="G8" s="3">
        <v>1054</v>
      </c>
      <c r="H8" s="3">
        <v>69</v>
      </c>
      <c r="I8" s="112">
        <v>27</v>
      </c>
      <c r="J8" s="105">
        <v>75</v>
      </c>
      <c r="K8" s="4">
        <v>9</v>
      </c>
      <c r="L8" s="215">
        <f t="shared" si="2"/>
        <v>75</v>
      </c>
      <c r="M8" s="215">
        <f t="shared" si="3"/>
        <v>9</v>
      </c>
      <c r="N8" s="4">
        <v>60</v>
      </c>
      <c r="O8" s="3">
        <v>8</v>
      </c>
      <c r="P8" s="11">
        <v>15</v>
      </c>
      <c r="Q8" s="11">
        <v>1</v>
      </c>
      <c r="R8" s="72">
        <v>3314</v>
      </c>
      <c r="S8" s="4">
        <v>526</v>
      </c>
      <c r="T8" s="215">
        <f t="shared" si="4"/>
        <v>3314</v>
      </c>
      <c r="U8" s="215">
        <f t="shared" si="5"/>
        <v>526</v>
      </c>
      <c r="V8" s="11">
        <v>3283</v>
      </c>
      <c r="W8" s="11">
        <v>509</v>
      </c>
      <c r="X8" s="11">
        <v>31</v>
      </c>
      <c r="Y8" s="11">
        <v>17</v>
      </c>
      <c r="Z8" s="72">
        <v>1690</v>
      </c>
      <c r="AA8" s="4">
        <v>228</v>
      </c>
      <c r="AB8" s="215">
        <f t="shared" si="6"/>
        <v>1690</v>
      </c>
      <c r="AC8" s="215">
        <f t="shared" si="7"/>
        <v>228</v>
      </c>
      <c r="AD8" s="11">
        <v>1669</v>
      </c>
      <c r="AE8" s="11">
        <v>219</v>
      </c>
      <c r="AF8" s="11">
        <v>21</v>
      </c>
      <c r="AG8" s="11">
        <v>9</v>
      </c>
      <c r="AH8" s="72">
        <v>862</v>
      </c>
      <c r="AI8" s="4">
        <v>318</v>
      </c>
      <c r="AJ8" s="215">
        <f t="shared" si="8"/>
        <v>862</v>
      </c>
      <c r="AK8" s="215">
        <f t="shared" si="9"/>
        <v>318</v>
      </c>
      <c r="AL8" s="11">
        <v>860</v>
      </c>
      <c r="AM8" s="11">
        <v>318</v>
      </c>
      <c r="AN8" s="11">
        <v>2</v>
      </c>
      <c r="AO8" s="11">
        <v>0</v>
      </c>
      <c r="AP8" s="91" t="s">
        <v>41</v>
      </c>
    </row>
    <row r="9" spans="1:42" x14ac:dyDescent="0.3">
      <c r="A9" s="23" t="s">
        <v>6</v>
      </c>
      <c r="B9" s="90">
        <v>6392</v>
      </c>
      <c r="C9" s="3">
        <v>1258</v>
      </c>
      <c r="D9" s="215">
        <f t="shared" si="0"/>
        <v>6392</v>
      </c>
      <c r="E9" s="215">
        <f t="shared" si="1"/>
        <v>1258</v>
      </c>
      <c r="F9" s="3">
        <v>6305</v>
      </c>
      <c r="G9" s="3">
        <v>1224</v>
      </c>
      <c r="H9" s="3">
        <v>87</v>
      </c>
      <c r="I9" s="112">
        <v>34</v>
      </c>
      <c r="J9" s="105">
        <v>80</v>
      </c>
      <c r="K9" s="4">
        <v>7</v>
      </c>
      <c r="L9" s="215">
        <f t="shared" si="2"/>
        <v>80</v>
      </c>
      <c r="M9" s="215">
        <f t="shared" si="3"/>
        <v>7</v>
      </c>
      <c r="N9" s="4">
        <v>63</v>
      </c>
      <c r="O9" s="3">
        <v>5</v>
      </c>
      <c r="P9" s="11">
        <v>17</v>
      </c>
      <c r="Q9" s="11">
        <v>2</v>
      </c>
      <c r="R9" s="72">
        <v>3811</v>
      </c>
      <c r="S9" s="4">
        <v>638</v>
      </c>
      <c r="T9" s="215">
        <f t="shared" si="4"/>
        <v>3811</v>
      </c>
      <c r="U9" s="215">
        <f t="shared" si="5"/>
        <v>638</v>
      </c>
      <c r="V9" s="11">
        <v>3779</v>
      </c>
      <c r="W9" s="11">
        <v>621</v>
      </c>
      <c r="X9" s="11">
        <v>32</v>
      </c>
      <c r="Y9" s="11">
        <v>17</v>
      </c>
      <c r="Z9" s="72">
        <v>1516</v>
      </c>
      <c r="AA9" s="4">
        <v>234</v>
      </c>
      <c r="AB9" s="215">
        <f t="shared" si="6"/>
        <v>1516</v>
      </c>
      <c r="AC9" s="215">
        <f t="shared" si="7"/>
        <v>234</v>
      </c>
      <c r="AD9" s="11">
        <v>1489</v>
      </c>
      <c r="AE9" s="11">
        <v>221</v>
      </c>
      <c r="AF9" s="11">
        <v>27</v>
      </c>
      <c r="AG9" s="11">
        <v>13</v>
      </c>
      <c r="AH9" s="72">
        <v>985</v>
      </c>
      <c r="AI9" s="4">
        <v>379</v>
      </c>
      <c r="AJ9" s="215">
        <f t="shared" si="8"/>
        <v>985</v>
      </c>
      <c r="AK9" s="215">
        <f t="shared" si="9"/>
        <v>379</v>
      </c>
      <c r="AL9" s="11">
        <v>974</v>
      </c>
      <c r="AM9" s="11">
        <v>377</v>
      </c>
      <c r="AN9" s="11">
        <v>11</v>
      </c>
      <c r="AO9" s="11">
        <v>2</v>
      </c>
      <c r="AP9" s="91" t="s">
        <v>41</v>
      </c>
    </row>
    <row r="10" spans="1:42" x14ac:dyDescent="0.3">
      <c r="A10" s="23" t="s">
        <v>7</v>
      </c>
      <c r="B10" s="90">
        <v>6372</v>
      </c>
      <c r="C10" s="3">
        <v>1350</v>
      </c>
      <c r="D10" s="215">
        <f t="shared" si="0"/>
        <v>6372</v>
      </c>
      <c r="E10" s="215">
        <f t="shared" si="1"/>
        <v>1350</v>
      </c>
      <c r="F10" s="3">
        <v>6296</v>
      </c>
      <c r="G10" s="3">
        <v>1321</v>
      </c>
      <c r="H10" s="3">
        <v>76</v>
      </c>
      <c r="I10" s="112">
        <v>29</v>
      </c>
      <c r="J10" s="105">
        <v>116</v>
      </c>
      <c r="K10" s="4">
        <v>11</v>
      </c>
      <c r="L10" s="215">
        <f t="shared" si="2"/>
        <v>116</v>
      </c>
      <c r="M10" s="215">
        <f t="shared" si="3"/>
        <v>11</v>
      </c>
      <c r="N10" s="4">
        <v>95</v>
      </c>
      <c r="O10" s="3">
        <v>8</v>
      </c>
      <c r="P10" s="11">
        <v>21</v>
      </c>
      <c r="Q10" s="11">
        <v>3</v>
      </c>
      <c r="R10" s="72">
        <v>4070</v>
      </c>
      <c r="S10" s="4">
        <v>714</v>
      </c>
      <c r="T10" s="215">
        <f t="shared" si="4"/>
        <v>4070</v>
      </c>
      <c r="U10" s="215">
        <f t="shared" si="5"/>
        <v>714</v>
      </c>
      <c r="V10" s="11">
        <v>4036</v>
      </c>
      <c r="W10" s="11">
        <v>692</v>
      </c>
      <c r="X10" s="11">
        <v>34</v>
      </c>
      <c r="Y10" s="11">
        <v>22</v>
      </c>
      <c r="Z10" s="72">
        <v>1209</v>
      </c>
      <c r="AA10" s="4">
        <v>231</v>
      </c>
      <c r="AB10" s="215">
        <f t="shared" si="6"/>
        <v>1209</v>
      </c>
      <c r="AC10" s="215">
        <f t="shared" si="7"/>
        <v>231</v>
      </c>
      <c r="AD10" s="11">
        <v>1191</v>
      </c>
      <c r="AE10" s="11">
        <v>227</v>
      </c>
      <c r="AF10" s="11">
        <v>18</v>
      </c>
      <c r="AG10" s="11">
        <v>4</v>
      </c>
      <c r="AH10" s="72">
        <v>977</v>
      </c>
      <c r="AI10" s="4">
        <v>394</v>
      </c>
      <c r="AJ10" s="215">
        <f t="shared" si="8"/>
        <v>977</v>
      </c>
      <c r="AK10" s="215">
        <f t="shared" si="9"/>
        <v>394</v>
      </c>
      <c r="AL10" s="11">
        <v>974</v>
      </c>
      <c r="AM10" s="11">
        <v>394</v>
      </c>
      <c r="AN10" s="11">
        <v>3</v>
      </c>
      <c r="AO10" s="11">
        <v>0</v>
      </c>
      <c r="AP10" s="91" t="s">
        <v>41</v>
      </c>
    </row>
    <row r="11" spans="1:42" x14ac:dyDescent="0.3">
      <c r="A11" s="23" t="s">
        <v>8</v>
      </c>
      <c r="B11" s="90">
        <v>6413</v>
      </c>
      <c r="C11" s="3">
        <v>1421</v>
      </c>
      <c r="D11" s="215">
        <f t="shared" si="0"/>
        <v>6413</v>
      </c>
      <c r="E11" s="215">
        <f t="shared" si="1"/>
        <v>1421</v>
      </c>
      <c r="F11" s="3">
        <v>6311</v>
      </c>
      <c r="G11" s="3">
        <v>1385</v>
      </c>
      <c r="H11" s="3">
        <v>102</v>
      </c>
      <c r="I11" s="112">
        <v>36</v>
      </c>
      <c r="J11" s="105">
        <v>155</v>
      </c>
      <c r="K11" s="4">
        <v>14</v>
      </c>
      <c r="L11" s="215">
        <f t="shared" si="2"/>
        <v>155</v>
      </c>
      <c r="M11" s="215">
        <f t="shared" si="3"/>
        <v>14</v>
      </c>
      <c r="N11" s="4">
        <v>119</v>
      </c>
      <c r="O11" s="3">
        <v>9</v>
      </c>
      <c r="P11" s="11">
        <v>36</v>
      </c>
      <c r="Q11" s="11">
        <v>5</v>
      </c>
      <c r="R11" s="72">
        <v>4339</v>
      </c>
      <c r="S11" s="4">
        <v>778</v>
      </c>
      <c r="T11" s="215">
        <f t="shared" si="4"/>
        <v>4339</v>
      </c>
      <c r="U11" s="215">
        <f t="shared" si="5"/>
        <v>778</v>
      </c>
      <c r="V11" s="11">
        <v>4294</v>
      </c>
      <c r="W11" s="11">
        <v>751</v>
      </c>
      <c r="X11" s="11">
        <v>45</v>
      </c>
      <c r="Y11" s="11">
        <v>27</v>
      </c>
      <c r="Z11" s="72">
        <v>930</v>
      </c>
      <c r="AA11" s="4">
        <v>199</v>
      </c>
      <c r="AB11" s="215">
        <f t="shared" si="6"/>
        <v>930</v>
      </c>
      <c r="AC11" s="215">
        <f t="shared" si="7"/>
        <v>199</v>
      </c>
      <c r="AD11" s="11">
        <v>916</v>
      </c>
      <c r="AE11" s="11">
        <v>195</v>
      </c>
      <c r="AF11" s="11">
        <v>14</v>
      </c>
      <c r="AG11" s="11">
        <v>4</v>
      </c>
      <c r="AH11" s="72">
        <v>989</v>
      </c>
      <c r="AI11" s="4">
        <v>430</v>
      </c>
      <c r="AJ11" s="215">
        <f t="shared" si="8"/>
        <v>989</v>
      </c>
      <c r="AK11" s="215">
        <f t="shared" si="9"/>
        <v>430</v>
      </c>
      <c r="AL11" s="11">
        <v>982</v>
      </c>
      <c r="AM11" s="11">
        <v>430</v>
      </c>
      <c r="AN11" s="11">
        <v>7</v>
      </c>
      <c r="AO11" s="11">
        <v>0</v>
      </c>
      <c r="AP11" s="91" t="s">
        <v>41</v>
      </c>
    </row>
    <row r="12" spans="1:42" x14ac:dyDescent="0.3">
      <c r="A12" s="23" t="s">
        <v>9</v>
      </c>
      <c r="B12" s="90">
        <v>6406</v>
      </c>
      <c r="C12" s="3">
        <v>1513</v>
      </c>
      <c r="D12" s="215">
        <f t="shared" si="0"/>
        <v>6406</v>
      </c>
      <c r="E12" s="215">
        <f t="shared" si="1"/>
        <v>1513</v>
      </c>
      <c r="F12" s="3">
        <v>6290</v>
      </c>
      <c r="G12" s="3">
        <v>1476</v>
      </c>
      <c r="H12" s="3">
        <v>116</v>
      </c>
      <c r="I12" s="112">
        <v>37</v>
      </c>
      <c r="J12" s="105">
        <v>201</v>
      </c>
      <c r="K12" s="4">
        <v>15</v>
      </c>
      <c r="L12" s="215">
        <f t="shared" si="2"/>
        <v>201</v>
      </c>
      <c r="M12" s="215">
        <f t="shared" si="3"/>
        <v>15</v>
      </c>
      <c r="N12" s="4">
        <v>161</v>
      </c>
      <c r="O12" s="3">
        <v>11</v>
      </c>
      <c r="P12" s="11">
        <v>40</v>
      </c>
      <c r="Q12" s="11">
        <v>4</v>
      </c>
      <c r="R12" s="72">
        <v>4430</v>
      </c>
      <c r="S12" s="4">
        <v>851</v>
      </c>
      <c r="T12" s="215">
        <f t="shared" si="4"/>
        <v>4430</v>
      </c>
      <c r="U12" s="215">
        <f t="shared" si="5"/>
        <v>851</v>
      </c>
      <c r="V12" s="11">
        <v>4373</v>
      </c>
      <c r="W12" s="11">
        <v>821</v>
      </c>
      <c r="X12" s="11">
        <v>57</v>
      </c>
      <c r="Y12" s="11">
        <v>30</v>
      </c>
      <c r="Z12" s="72">
        <v>802</v>
      </c>
      <c r="AA12" s="4">
        <v>196</v>
      </c>
      <c r="AB12" s="215">
        <f t="shared" si="6"/>
        <v>802</v>
      </c>
      <c r="AC12" s="215">
        <f t="shared" si="7"/>
        <v>196</v>
      </c>
      <c r="AD12" s="11">
        <v>787</v>
      </c>
      <c r="AE12" s="11">
        <v>193</v>
      </c>
      <c r="AF12" s="11">
        <v>15</v>
      </c>
      <c r="AG12" s="11">
        <v>3</v>
      </c>
      <c r="AH12" s="72">
        <v>973</v>
      </c>
      <c r="AI12" s="4">
        <v>451</v>
      </c>
      <c r="AJ12" s="215">
        <f t="shared" si="8"/>
        <v>973</v>
      </c>
      <c r="AK12" s="215">
        <f t="shared" si="9"/>
        <v>451</v>
      </c>
      <c r="AL12" s="11">
        <v>969</v>
      </c>
      <c r="AM12" s="11">
        <v>451</v>
      </c>
      <c r="AN12" s="11">
        <v>4</v>
      </c>
      <c r="AO12" s="11">
        <v>0</v>
      </c>
      <c r="AP12" s="91" t="s">
        <v>41</v>
      </c>
    </row>
    <row r="13" spans="1:42" ht="17.25" thickBot="1" x14ac:dyDescent="0.35">
      <c r="A13" s="58" t="s">
        <v>10</v>
      </c>
      <c r="B13" s="92">
        <v>6465</v>
      </c>
      <c r="C13" s="73">
        <v>1595</v>
      </c>
      <c r="D13" s="215">
        <f t="shared" si="0"/>
        <v>6465</v>
      </c>
      <c r="E13" s="215">
        <f t="shared" si="1"/>
        <v>1595</v>
      </c>
      <c r="F13" s="73">
        <v>6351</v>
      </c>
      <c r="G13" s="73">
        <v>1556</v>
      </c>
      <c r="H13" s="73">
        <v>114</v>
      </c>
      <c r="I13" s="113">
        <v>39</v>
      </c>
      <c r="J13" s="106">
        <v>267</v>
      </c>
      <c r="K13" s="75">
        <v>24</v>
      </c>
      <c r="L13" s="215">
        <f t="shared" si="2"/>
        <v>267</v>
      </c>
      <c r="M13" s="215">
        <f t="shared" si="3"/>
        <v>24</v>
      </c>
      <c r="N13" s="75">
        <v>221</v>
      </c>
      <c r="O13" s="73">
        <v>18</v>
      </c>
      <c r="P13" s="76">
        <v>46</v>
      </c>
      <c r="Q13" s="76">
        <v>6</v>
      </c>
      <c r="R13" s="74">
        <v>4509</v>
      </c>
      <c r="S13" s="75">
        <v>926</v>
      </c>
      <c r="T13" s="215">
        <f t="shared" si="4"/>
        <v>4509</v>
      </c>
      <c r="U13" s="215">
        <f t="shared" si="5"/>
        <v>926</v>
      </c>
      <c r="V13" s="76">
        <v>4452</v>
      </c>
      <c r="W13" s="76">
        <v>896</v>
      </c>
      <c r="X13" s="76">
        <v>57</v>
      </c>
      <c r="Y13" s="76">
        <v>30</v>
      </c>
      <c r="Z13" s="74">
        <v>742</v>
      </c>
      <c r="AA13" s="75">
        <v>198</v>
      </c>
      <c r="AB13" s="215">
        <f t="shared" si="6"/>
        <v>742</v>
      </c>
      <c r="AC13" s="215">
        <f t="shared" si="7"/>
        <v>198</v>
      </c>
      <c r="AD13" s="76">
        <v>731</v>
      </c>
      <c r="AE13" s="76">
        <v>195</v>
      </c>
      <c r="AF13" s="76">
        <v>11</v>
      </c>
      <c r="AG13" s="76">
        <v>3</v>
      </c>
      <c r="AH13" s="74">
        <v>947</v>
      </c>
      <c r="AI13" s="75">
        <v>447</v>
      </c>
      <c r="AJ13" s="215">
        <f t="shared" si="8"/>
        <v>947</v>
      </c>
      <c r="AK13" s="215">
        <f t="shared" si="9"/>
        <v>447</v>
      </c>
      <c r="AL13" s="76">
        <v>947</v>
      </c>
      <c r="AM13" s="76">
        <v>447</v>
      </c>
      <c r="AN13" s="76">
        <v>0</v>
      </c>
      <c r="AO13" s="76">
        <v>0</v>
      </c>
      <c r="AP13" s="93" t="s">
        <v>41</v>
      </c>
    </row>
    <row r="14" spans="1:42" x14ac:dyDescent="0.3">
      <c r="A14" s="70" t="s">
        <v>11</v>
      </c>
      <c r="B14" s="94">
        <v>6458</v>
      </c>
      <c r="C14" s="82">
        <v>1625</v>
      </c>
      <c r="D14" s="215">
        <f t="shared" si="0"/>
        <v>6458</v>
      </c>
      <c r="E14" s="215">
        <f t="shared" si="1"/>
        <v>1625</v>
      </c>
      <c r="F14" s="82">
        <v>6347</v>
      </c>
      <c r="G14" s="82">
        <v>1587</v>
      </c>
      <c r="H14" s="82">
        <v>111</v>
      </c>
      <c r="I14" s="114">
        <v>38</v>
      </c>
      <c r="J14" s="107">
        <v>345</v>
      </c>
      <c r="K14" s="84">
        <v>45</v>
      </c>
      <c r="L14" s="215">
        <f t="shared" si="2"/>
        <v>345</v>
      </c>
      <c r="M14" s="215">
        <f t="shared" si="3"/>
        <v>45</v>
      </c>
      <c r="N14" s="84">
        <v>289</v>
      </c>
      <c r="O14" s="82">
        <v>38</v>
      </c>
      <c r="P14" s="85">
        <v>56</v>
      </c>
      <c r="Q14" s="85">
        <v>7</v>
      </c>
      <c r="R14" s="83">
        <v>4566</v>
      </c>
      <c r="S14" s="84">
        <v>964</v>
      </c>
      <c r="T14" s="215">
        <f t="shared" si="4"/>
        <v>4566</v>
      </c>
      <c r="U14" s="215">
        <f t="shared" si="5"/>
        <v>964</v>
      </c>
      <c r="V14" s="85">
        <v>4520</v>
      </c>
      <c r="W14" s="85">
        <v>938</v>
      </c>
      <c r="X14" s="85">
        <v>46</v>
      </c>
      <c r="Y14" s="85">
        <v>26</v>
      </c>
      <c r="Z14" s="83">
        <v>614</v>
      </c>
      <c r="AA14" s="84">
        <v>169</v>
      </c>
      <c r="AB14" s="215">
        <f t="shared" si="6"/>
        <v>614</v>
      </c>
      <c r="AC14" s="215">
        <f t="shared" si="7"/>
        <v>169</v>
      </c>
      <c r="AD14" s="85">
        <v>606</v>
      </c>
      <c r="AE14" s="85">
        <v>164</v>
      </c>
      <c r="AF14" s="85">
        <v>8</v>
      </c>
      <c r="AG14" s="85">
        <v>5</v>
      </c>
      <c r="AH14" s="83">
        <v>933</v>
      </c>
      <c r="AI14" s="84">
        <v>447</v>
      </c>
      <c r="AJ14" s="215">
        <f t="shared" si="8"/>
        <v>933</v>
      </c>
      <c r="AK14" s="215">
        <f t="shared" si="9"/>
        <v>447</v>
      </c>
      <c r="AL14" s="85">
        <v>932</v>
      </c>
      <c r="AM14" s="85">
        <v>447</v>
      </c>
      <c r="AN14" s="85">
        <v>1</v>
      </c>
      <c r="AO14" s="85">
        <v>0</v>
      </c>
      <c r="AP14" s="95" t="s">
        <v>102</v>
      </c>
    </row>
    <row r="15" spans="1:42" x14ac:dyDescent="0.3">
      <c r="A15" s="23" t="s">
        <v>12</v>
      </c>
      <c r="B15" s="90">
        <v>6762</v>
      </c>
      <c r="C15" s="3">
        <v>1747</v>
      </c>
      <c r="D15" s="215">
        <f t="shared" si="0"/>
        <v>6762</v>
      </c>
      <c r="E15" s="215">
        <f t="shared" si="1"/>
        <v>1747</v>
      </c>
      <c r="F15" s="3">
        <v>6611</v>
      </c>
      <c r="G15" s="3">
        <v>1702</v>
      </c>
      <c r="H15" s="3">
        <v>151</v>
      </c>
      <c r="I15" s="112">
        <v>45</v>
      </c>
      <c r="J15" s="105">
        <v>480</v>
      </c>
      <c r="K15" s="4">
        <v>53</v>
      </c>
      <c r="L15" s="215">
        <f t="shared" si="2"/>
        <v>480</v>
      </c>
      <c r="M15" s="215">
        <f t="shared" si="3"/>
        <v>53</v>
      </c>
      <c r="N15" s="4">
        <v>419</v>
      </c>
      <c r="O15" s="3">
        <v>45</v>
      </c>
      <c r="P15" s="11">
        <v>61</v>
      </c>
      <c r="Q15" s="11">
        <v>8</v>
      </c>
      <c r="R15" s="72">
        <v>4730</v>
      </c>
      <c r="S15" s="4">
        <v>1055</v>
      </c>
      <c r="T15" s="215">
        <f t="shared" si="4"/>
        <v>4730</v>
      </c>
      <c r="U15" s="215">
        <f t="shared" si="5"/>
        <v>1055</v>
      </c>
      <c r="V15" s="11">
        <v>4662</v>
      </c>
      <c r="W15" s="11">
        <v>1027</v>
      </c>
      <c r="X15" s="11">
        <v>68</v>
      </c>
      <c r="Y15" s="11">
        <v>28</v>
      </c>
      <c r="Z15" s="72">
        <v>627</v>
      </c>
      <c r="AA15" s="4">
        <v>162</v>
      </c>
      <c r="AB15" s="215">
        <f t="shared" si="6"/>
        <v>627</v>
      </c>
      <c r="AC15" s="215">
        <f t="shared" si="7"/>
        <v>162</v>
      </c>
      <c r="AD15" s="11">
        <v>605</v>
      </c>
      <c r="AE15" s="11">
        <v>153</v>
      </c>
      <c r="AF15" s="11">
        <v>22</v>
      </c>
      <c r="AG15" s="11">
        <v>9</v>
      </c>
      <c r="AH15" s="72">
        <v>925</v>
      </c>
      <c r="AI15" s="4">
        <v>477</v>
      </c>
      <c r="AJ15" s="215">
        <f t="shared" si="8"/>
        <v>925</v>
      </c>
      <c r="AK15" s="215">
        <f t="shared" si="9"/>
        <v>477</v>
      </c>
      <c r="AL15" s="11">
        <v>925</v>
      </c>
      <c r="AM15" s="11">
        <v>477</v>
      </c>
      <c r="AN15" s="11">
        <v>0</v>
      </c>
      <c r="AO15" s="11">
        <v>0</v>
      </c>
      <c r="AP15" s="91" t="s">
        <v>102</v>
      </c>
    </row>
    <row r="16" spans="1:42" x14ac:dyDescent="0.3">
      <c r="A16" s="23" t="s">
        <v>13</v>
      </c>
      <c r="B16" s="90">
        <v>6999</v>
      </c>
      <c r="C16" s="3">
        <v>1841</v>
      </c>
      <c r="D16" s="215">
        <f t="shared" si="0"/>
        <v>6999</v>
      </c>
      <c r="E16" s="215">
        <f t="shared" si="1"/>
        <v>1841</v>
      </c>
      <c r="F16" s="3">
        <v>6862</v>
      </c>
      <c r="G16" s="3">
        <v>1799</v>
      </c>
      <c r="H16" s="3">
        <v>137</v>
      </c>
      <c r="I16" s="112">
        <v>42</v>
      </c>
      <c r="J16" s="105">
        <v>656</v>
      </c>
      <c r="K16" s="4">
        <v>68</v>
      </c>
      <c r="L16" s="215">
        <f t="shared" si="2"/>
        <v>656</v>
      </c>
      <c r="M16" s="215">
        <f t="shared" si="3"/>
        <v>68</v>
      </c>
      <c r="N16" s="4">
        <v>588</v>
      </c>
      <c r="O16" s="3">
        <v>57</v>
      </c>
      <c r="P16" s="11">
        <v>68</v>
      </c>
      <c r="Q16" s="11">
        <v>11</v>
      </c>
      <c r="R16" s="72">
        <v>4838</v>
      </c>
      <c r="S16" s="4">
        <v>1135</v>
      </c>
      <c r="T16" s="215">
        <f t="shared" si="4"/>
        <v>4838</v>
      </c>
      <c r="U16" s="215">
        <f t="shared" si="5"/>
        <v>1135</v>
      </c>
      <c r="V16" s="11">
        <v>4779</v>
      </c>
      <c r="W16" s="11">
        <v>1109</v>
      </c>
      <c r="X16" s="11">
        <v>59</v>
      </c>
      <c r="Y16" s="11">
        <v>26</v>
      </c>
      <c r="Z16" s="72">
        <v>562</v>
      </c>
      <c r="AA16" s="4">
        <v>138</v>
      </c>
      <c r="AB16" s="215">
        <f t="shared" si="6"/>
        <v>562</v>
      </c>
      <c r="AC16" s="215">
        <f t="shared" si="7"/>
        <v>138</v>
      </c>
      <c r="AD16" s="11">
        <v>552</v>
      </c>
      <c r="AE16" s="11">
        <v>133</v>
      </c>
      <c r="AF16" s="11">
        <v>10</v>
      </c>
      <c r="AG16" s="11">
        <v>5</v>
      </c>
      <c r="AH16" s="72">
        <v>943</v>
      </c>
      <c r="AI16" s="4">
        <v>500</v>
      </c>
      <c r="AJ16" s="215">
        <f t="shared" si="8"/>
        <v>943</v>
      </c>
      <c r="AK16" s="215">
        <f t="shared" si="9"/>
        <v>500</v>
      </c>
      <c r="AL16" s="11">
        <v>943</v>
      </c>
      <c r="AM16" s="11">
        <v>500</v>
      </c>
      <c r="AN16" s="11">
        <v>0</v>
      </c>
      <c r="AO16" s="11">
        <v>0</v>
      </c>
      <c r="AP16" s="91" t="s">
        <v>102</v>
      </c>
    </row>
    <row r="17" spans="1:42" x14ac:dyDescent="0.3">
      <c r="A17" s="119" t="s">
        <v>14</v>
      </c>
      <c r="B17" s="90">
        <v>7382</v>
      </c>
      <c r="C17" s="7">
        <v>1950</v>
      </c>
      <c r="D17" s="215">
        <f t="shared" si="0"/>
        <v>7382</v>
      </c>
      <c r="E17" s="215">
        <f t="shared" si="1"/>
        <v>1950</v>
      </c>
      <c r="F17" s="7">
        <v>7202</v>
      </c>
      <c r="G17" s="7">
        <v>1901</v>
      </c>
      <c r="H17" s="7">
        <v>180</v>
      </c>
      <c r="I17" s="115">
        <v>49</v>
      </c>
      <c r="J17" s="105">
        <v>872</v>
      </c>
      <c r="K17" s="8">
        <v>89</v>
      </c>
      <c r="L17" s="215">
        <f t="shared" si="2"/>
        <v>872</v>
      </c>
      <c r="M17" s="215">
        <f t="shared" si="3"/>
        <v>89</v>
      </c>
      <c r="N17" s="8">
        <v>780</v>
      </c>
      <c r="O17" s="7">
        <v>75</v>
      </c>
      <c r="P17" s="12">
        <v>92</v>
      </c>
      <c r="Q17" s="12">
        <v>14</v>
      </c>
      <c r="R17" s="72">
        <v>5003</v>
      </c>
      <c r="S17" s="8">
        <v>1190</v>
      </c>
      <c r="T17" s="215">
        <f t="shared" si="4"/>
        <v>5003</v>
      </c>
      <c r="U17" s="215">
        <f t="shared" si="5"/>
        <v>1190</v>
      </c>
      <c r="V17" s="12">
        <v>4927</v>
      </c>
      <c r="W17" s="12">
        <v>1160</v>
      </c>
      <c r="X17" s="12">
        <v>76</v>
      </c>
      <c r="Y17" s="12">
        <v>30</v>
      </c>
      <c r="Z17" s="72">
        <v>572</v>
      </c>
      <c r="AA17" s="8">
        <v>131</v>
      </c>
      <c r="AB17" s="215">
        <f t="shared" si="6"/>
        <v>572</v>
      </c>
      <c r="AC17" s="215">
        <f t="shared" si="7"/>
        <v>131</v>
      </c>
      <c r="AD17" s="12">
        <v>561</v>
      </c>
      <c r="AE17" s="12">
        <v>127</v>
      </c>
      <c r="AF17" s="12">
        <v>11</v>
      </c>
      <c r="AG17" s="12">
        <v>4</v>
      </c>
      <c r="AH17" s="72">
        <v>935</v>
      </c>
      <c r="AI17" s="8">
        <v>540</v>
      </c>
      <c r="AJ17" s="215">
        <f t="shared" si="8"/>
        <v>935</v>
      </c>
      <c r="AK17" s="215">
        <f t="shared" si="9"/>
        <v>540</v>
      </c>
      <c r="AL17" s="12">
        <v>934</v>
      </c>
      <c r="AM17" s="12">
        <v>539</v>
      </c>
      <c r="AN17" s="12">
        <v>1</v>
      </c>
      <c r="AO17" s="12">
        <v>1</v>
      </c>
      <c r="AP17" s="91" t="s">
        <v>102</v>
      </c>
    </row>
    <row r="18" spans="1:42" x14ac:dyDescent="0.3">
      <c r="A18" s="119" t="s">
        <v>15</v>
      </c>
      <c r="B18" s="90">
        <v>7953</v>
      </c>
      <c r="C18" s="7">
        <v>2130</v>
      </c>
      <c r="D18" s="215">
        <f t="shared" si="0"/>
        <v>7953</v>
      </c>
      <c r="E18" s="215">
        <f t="shared" si="1"/>
        <v>2130</v>
      </c>
      <c r="F18" s="7">
        <v>7714</v>
      </c>
      <c r="G18" s="7">
        <v>2058</v>
      </c>
      <c r="H18" s="7">
        <v>239</v>
      </c>
      <c r="I18" s="115">
        <v>72</v>
      </c>
      <c r="J18" s="105">
        <v>1085</v>
      </c>
      <c r="K18" s="8">
        <v>118</v>
      </c>
      <c r="L18" s="215">
        <f t="shared" si="2"/>
        <v>1085</v>
      </c>
      <c r="M18" s="215">
        <f t="shared" si="3"/>
        <v>118</v>
      </c>
      <c r="N18" s="8">
        <v>979</v>
      </c>
      <c r="O18" s="7">
        <v>106</v>
      </c>
      <c r="P18" s="12">
        <v>106</v>
      </c>
      <c r="Q18" s="12">
        <v>12</v>
      </c>
      <c r="R18" s="72">
        <v>5254</v>
      </c>
      <c r="S18" s="8">
        <v>1243</v>
      </c>
      <c r="T18" s="215">
        <f t="shared" si="4"/>
        <v>5254</v>
      </c>
      <c r="U18" s="215">
        <f t="shared" si="5"/>
        <v>1243</v>
      </c>
      <c r="V18" s="12">
        <v>5138</v>
      </c>
      <c r="W18" s="12">
        <v>1191</v>
      </c>
      <c r="X18" s="12">
        <v>116</v>
      </c>
      <c r="Y18" s="12">
        <v>52</v>
      </c>
      <c r="Z18" s="72">
        <v>520</v>
      </c>
      <c r="AA18" s="8">
        <v>122</v>
      </c>
      <c r="AB18" s="215">
        <f t="shared" si="6"/>
        <v>520</v>
      </c>
      <c r="AC18" s="215">
        <f t="shared" si="7"/>
        <v>122</v>
      </c>
      <c r="AD18" s="12">
        <v>507</v>
      </c>
      <c r="AE18" s="12">
        <v>116</v>
      </c>
      <c r="AF18" s="12">
        <v>13</v>
      </c>
      <c r="AG18" s="12">
        <v>6</v>
      </c>
      <c r="AH18" s="72">
        <v>1094</v>
      </c>
      <c r="AI18" s="8">
        <v>647</v>
      </c>
      <c r="AJ18" s="215">
        <f t="shared" si="8"/>
        <v>1094</v>
      </c>
      <c r="AK18" s="215">
        <f t="shared" si="9"/>
        <v>647</v>
      </c>
      <c r="AL18" s="12">
        <v>1090</v>
      </c>
      <c r="AM18" s="12">
        <v>645</v>
      </c>
      <c r="AN18" s="12">
        <v>4</v>
      </c>
      <c r="AO18" s="12">
        <v>2</v>
      </c>
      <c r="AP18" s="91" t="s">
        <v>102</v>
      </c>
    </row>
    <row r="19" spans="1:42" x14ac:dyDescent="0.3">
      <c r="A19" s="119" t="s">
        <v>16</v>
      </c>
      <c r="B19" s="90">
        <v>8518</v>
      </c>
      <c r="C19" s="7">
        <v>2376</v>
      </c>
      <c r="D19" s="215">
        <f t="shared" si="0"/>
        <v>8518</v>
      </c>
      <c r="E19" s="215">
        <f t="shared" si="1"/>
        <v>2376</v>
      </c>
      <c r="F19" s="7">
        <v>8232</v>
      </c>
      <c r="G19" s="7">
        <v>2292</v>
      </c>
      <c r="H19" s="7">
        <v>286</v>
      </c>
      <c r="I19" s="115">
        <v>84</v>
      </c>
      <c r="J19" s="105">
        <v>1355</v>
      </c>
      <c r="K19" s="8">
        <v>161</v>
      </c>
      <c r="L19" s="215">
        <f t="shared" si="2"/>
        <v>1355</v>
      </c>
      <c r="M19" s="215">
        <f t="shared" si="3"/>
        <v>161</v>
      </c>
      <c r="N19" s="8">
        <v>1234</v>
      </c>
      <c r="O19" s="7">
        <v>145</v>
      </c>
      <c r="P19" s="12">
        <v>121</v>
      </c>
      <c r="Q19" s="12">
        <v>16</v>
      </c>
      <c r="R19" s="72">
        <v>5501</v>
      </c>
      <c r="S19" s="8">
        <v>1347</v>
      </c>
      <c r="T19" s="215">
        <f t="shared" si="4"/>
        <v>5501</v>
      </c>
      <c r="U19" s="215">
        <f t="shared" si="5"/>
        <v>1347</v>
      </c>
      <c r="V19" s="12">
        <v>5360</v>
      </c>
      <c r="W19" s="12">
        <v>1291</v>
      </c>
      <c r="X19" s="12">
        <v>141</v>
      </c>
      <c r="Y19" s="12">
        <v>56</v>
      </c>
      <c r="Z19" s="72">
        <v>455</v>
      </c>
      <c r="AA19" s="8">
        <v>101</v>
      </c>
      <c r="AB19" s="215">
        <f t="shared" si="6"/>
        <v>455</v>
      </c>
      <c r="AC19" s="215">
        <f t="shared" si="7"/>
        <v>101</v>
      </c>
      <c r="AD19" s="12">
        <v>435</v>
      </c>
      <c r="AE19" s="12">
        <v>91</v>
      </c>
      <c r="AF19" s="12">
        <v>20</v>
      </c>
      <c r="AG19" s="12">
        <v>10</v>
      </c>
      <c r="AH19" s="72">
        <v>1207</v>
      </c>
      <c r="AI19" s="8">
        <v>767</v>
      </c>
      <c r="AJ19" s="215">
        <f t="shared" si="8"/>
        <v>1207</v>
      </c>
      <c r="AK19" s="215">
        <f t="shared" si="9"/>
        <v>767</v>
      </c>
      <c r="AL19" s="12">
        <v>1203</v>
      </c>
      <c r="AM19" s="12">
        <v>765</v>
      </c>
      <c r="AN19" s="12">
        <v>4</v>
      </c>
      <c r="AO19" s="12">
        <v>2</v>
      </c>
      <c r="AP19" s="91" t="s">
        <v>102</v>
      </c>
    </row>
    <row r="20" spans="1:42" x14ac:dyDescent="0.3">
      <c r="A20" s="23" t="s">
        <v>17</v>
      </c>
      <c r="B20" s="90">
        <v>9024</v>
      </c>
      <c r="C20" s="3">
        <v>2585</v>
      </c>
      <c r="D20" s="215">
        <f t="shared" si="0"/>
        <v>9024</v>
      </c>
      <c r="E20" s="215">
        <f t="shared" si="1"/>
        <v>2585</v>
      </c>
      <c r="F20" s="3">
        <v>8665</v>
      </c>
      <c r="G20" s="3">
        <v>2469</v>
      </c>
      <c r="H20" s="3">
        <v>359</v>
      </c>
      <c r="I20" s="112">
        <v>116</v>
      </c>
      <c r="J20" s="105">
        <v>1635</v>
      </c>
      <c r="K20" s="4">
        <v>232</v>
      </c>
      <c r="L20" s="215">
        <f t="shared" si="2"/>
        <v>1635</v>
      </c>
      <c r="M20" s="215">
        <f t="shared" si="3"/>
        <v>232</v>
      </c>
      <c r="N20" s="4">
        <v>1493</v>
      </c>
      <c r="O20" s="3">
        <v>205</v>
      </c>
      <c r="P20" s="11">
        <v>142</v>
      </c>
      <c r="Q20" s="11">
        <v>27</v>
      </c>
      <c r="R20" s="72">
        <v>5652</v>
      </c>
      <c r="S20" s="4">
        <v>1405</v>
      </c>
      <c r="T20" s="215">
        <f t="shared" si="4"/>
        <v>5652</v>
      </c>
      <c r="U20" s="215">
        <f t="shared" si="5"/>
        <v>1405</v>
      </c>
      <c r="V20" s="11">
        <v>5468</v>
      </c>
      <c r="W20" s="11">
        <v>1335</v>
      </c>
      <c r="X20" s="11">
        <v>184</v>
      </c>
      <c r="Y20" s="11">
        <v>70</v>
      </c>
      <c r="Z20" s="72">
        <v>447</v>
      </c>
      <c r="AA20" s="4">
        <v>93</v>
      </c>
      <c r="AB20" s="215">
        <f t="shared" si="6"/>
        <v>447</v>
      </c>
      <c r="AC20" s="215">
        <f t="shared" si="7"/>
        <v>93</v>
      </c>
      <c r="AD20" s="11">
        <v>414</v>
      </c>
      <c r="AE20" s="11">
        <v>74</v>
      </c>
      <c r="AF20" s="11">
        <v>33</v>
      </c>
      <c r="AG20" s="11">
        <v>19</v>
      </c>
      <c r="AH20" s="72">
        <v>1290</v>
      </c>
      <c r="AI20" s="4">
        <v>855</v>
      </c>
      <c r="AJ20" s="215">
        <f t="shared" si="8"/>
        <v>1290</v>
      </c>
      <c r="AK20" s="215">
        <f t="shared" si="9"/>
        <v>855</v>
      </c>
      <c r="AL20" s="11">
        <v>1290</v>
      </c>
      <c r="AM20" s="11">
        <v>855</v>
      </c>
      <c r="AN20" s="11">
        <v>0</v>
      </c>
      <c r="AO20" s="11">
        <v>0</v>
      </c>
      <c r="AP20" s="91" t="s">
        <v>102</v>
      </c>
    </row>
    <row r="21" spans="1:42" x14ac:dyDescent="0.3">
      <c r="A21" s="23" t="s">
        <v>18</v>
      </c>
      <c r="B21" s="90">
        <v>9375</v>
      </c>
      <c r="C21" s="3">
        <v>2791</v>
      </c>
      <c r="D21" s="215">
        <f t="shared" si="0"/>
        <v>9375</v>
      </c>
      <c r="E21" s="215">
        <f t="shared" si="1"/>
        <v>2791</v>
      </c>
      <c r="F21" s="3">
        <v>8982</v>
      </c>
      <c r="G21" s="3">
        <v>2672</v>
      </c>
      <c r="H21" s="3">
        <v>393</v>
      </c>
      <c r="I21" s="112">
        <v>119</v>
      </c>
      <c r="J21" s="105">
        <v>1924</v>
      </c>
      <c r="K21" s="4">
        <v>281</v>
      </c>
      <c r="L21" s="215">
        <f t="shared" si="2"/>
        <v>1924</v>
      </c>
      <c r="M21" s="215">
        <f t="shared" si="3"/>
        <v>281</v>
      </c>
      <c r="N21" s="4">
        <v>1764</v>
      </c>
      <c r="O21" s="3">
        <v>250</v>
      </c>
      <c r="P21" s="11">
        <v>160</v>
      </c>
      <c r="Q21" s="11">
        <v>31</v>
      </c>
      <c r="R21" s="72">
        <v>5593</v>
      </c>
      <c r="S21" s="4">
        <v>1412</v>
      </c>
      <c r="T21" s="215">
        <f t="shared" si="4"/>
        <v>5593</v>
      </c>
      <c r="U21" s="215">
        <f t="shared" si="5"/>
        <v>1412</v>
      </c>
      <c r="V21" s="11">
        <v>5378</v>
      </c>
      <c r="W21" s="11">
        <v>1330</v>
      </c>
      <c r="X21" s="11">
        <v>215</v>
      </c>
      <c r="Y21" s="11">
        <v>82</v>
      </c>
      <c r="Z21" s="72">
        <v>345</v>
      </c>
      <c r="AA21" s="4">
        <v>74</v>
      </c>
      <c r="AB21" s="215">
        <f t="shared" si="6"/>
        <v>345</v>
      </c>
      <c r="AC21" s="215">
        <f t="shared" si="7"/>
        <v>74</v>
      </c>
      <c r="AD21" s="11">
        <v>329</v>
      </c>
      <c r="AE21" s="11">
        <v>68</v>
      </c>
      <c r="AF21" s="11">
        <v>16</v>
      </c>
      <c r="AG21" s="11">
        <v>6</v>
      </c>
      <c r="AH21" s="72">
        <v>1513</v>
      </c>
      <c r="AI21" s="4">
        <v>1024</v>
      </c>
      <c r="AJ21" s="215">
        <f t="shared" si="8"/>
        <v>1513</v>
      </c>
      <c r="AK21" s="215">
        <f t="shared" si="9"/>
        <v>1024</v>
      </c>
      <c r="AL21" s="11">
        <v>1511</v>
      </c>
      <c r="AM21" s="11">
        <v>1024</v>
      </c>
      <c r="AN21" s="11">
        <v>2</v>
      </c>
      <c r="AO21" s="11">
        <v>0</v>
      </c>
      <c r="AP21" s="91" t="s">
        <v>102</v>
      </c>
    </row>
    <row r="22" spans="1:42" x14ac:dyDescent="0.3">
      <c r="A22" s="23" t="s">
        <v>19</v>
      </c>
      <c r="B22" s="90">
        <v>10384</v>
      </c>
      <c r="C22" s="3">
        <v>3152</v>
      </c>
      <c r="D22" s="215">
        <f t="shared" si="0"/>
        <v>10384</v>
      </c>
      <c r="E22" s="215">
        <f t="shared" si="1"/>
        <v>3152</v>
      </c>
      <c r="F22" s="3">
        <v>9872</v>
      </c>
      <c r="G22" s="3">
        <v>3006</v>
      </c>
      <c r="H22" s="3">
        <v>512</v>
      </c>
      <c r="I22" s="112">
        <v>146</v>
      </c>
      <c r="J22" s="105">
        <v>2388</v>
      </c>
      <c r="K22" s="4">
        <v>379</v>
      </c>
      <c r="L22" s="215">
        <f t="shared" si="2"/>
        <v>2388</v>
      </c>
      <c r="M22" s="215">
        <f t="shared" si="3"/>
        <v>379</v>
      </c>
      <c r="N22" s="4">
        <v>2188</v>
      </c>
      <c r="O22" s="3">
        <v>335</v>
      </c>
      <c r="P22" s="11">
        <v>200</v>
      </c>
      <c r="Q22" s="11">
        <v>44</v>
      </c>
      <c r="R22" s="72">
        <v>5925</v>
      </c>
      <c r="S22" s="4">
        <v>1501</v>
      </c>
      <c r="T22" s="215">
        <f t="shared" si="4"/>
        <v>5925</v>
      </c>
      <c r="U22" s="215">
        <f t="shared" si="5"/>
        <v>1501</v>
      </c>
      <c r="V22" s="11">
        <v>5648</v>
      </c>
      <c r="W22" s="11">
        <v>1413</v>
      </c>
      <c r="X22" s="11">
        <v>277</v>
      </c>
      <c r="Y22" s="11">
        <v>88</v>
      </c>
      <c r="Z22" s="72">
        <v>374</v>
      </c>
      <c r="AA22" s="4">
        <v>122</v>
      </c>
      <c r="AB22" s="215">
        <f t="shared" si="6"/>
        <v>374</v>
      </c>
      <c r="AC22" s="215">
        <f t="shared" si="7"/>
        <v>122</v>
      </c>
      <c r="AD22" s="11">
        <v>341</v>
      </c>
      <c r="AE22" s="11">
        <v>108</v>
      </c>
      <c r="AF22" s="11">
        <v>33</v>
      </c>
      <c r="AG22" s="11">
        <v>14</v>
      </c>
      <c r="AH22" s="72">
        <v>1697</v>
      </c>
      <c r="AI22" s="4">
        <v>1150</v>
      </c>
      <c r="AJ22" s="215">
        <f t="shared" si="8"/>
        <v>1697</v>
      </c>
      <c r="AK22" s="215">
        <f t="shared" si="9"/>
        <v>1150</v>
      </c>
      <c r="AL22" s="11">
        <v>1695</v>
      </c>
      <c r="AM22" s="11">
        <v>1150</v>
      </c>
      <c r="AN22" s="11">
        <v>2</v>
      </c>
      <c r="AO22" s="11">
        <v>0</v>
      </c>
      <c r="AP22" s="91" t="s">
        <v>102</v>
      </c>
    </row>
    <row r="23" spans="1:42" x14ac:dyDescent="0.3">
      <c r="A23" s="23" t="s">
        <v>20</v>
      </c>
      <c r="B23" s="90">
        <v>11515</v>
      </c>
      <c r="C23" s="3">
        <v>3559</v>
      </c>
      <c r="D23" s="215">
        <f t="shared" si="0"/>
        <v>11515</v>
      </c>
      <c r="E23" s="215">
        <f t="shared" si="1"/>
        <v>3559</v>
      </c>
      <c r="F23" s="3">
        <v>10866</v>
      </c>
      <c r="G23" s="3">
        <v>3364</v>
      </c>
      <c r="H23" s="3">
        <v>649</v>
      </c>
      <c r="I23" s="112">
        <v>195</v>
      </c>
      <c r="J23" s="105">
        <v>2966</v>
      </c>
      <c r="K23" s="4">
        <v>487</v>
      </c>
      <c r="L23" s="215">
        <f t="shared" si="2"/>
        <v>2966</v>
      </c>
      <c r="M23" s="215">
        <f t="shared" si="3"/>
        <v>487</v>
      </c>
      <c r="N23" s="4">
        <v>2714</v>
      </c>
      <c r="O23" s="3">
        <v>439</v>
      </c>
      <c r="P23" s="11">
        <v>252</v>
      </c>
      <c r="Q23" s="11">
        <v>48</v>
      </c>
      <c r="R23" s="72">
        <v>6182</v>
      </c>
      <c r="S23" s="4">
        <v>1592</v>
      </c>
      <c r="T23" s="215">
        <f t="shared" si="4"/>
        <v>6182</v>
      </c>
      <c r="U23" s="215">
        <f t="shared" si="5"/>
        <v>1592</v>
      </c>
      <c r="V23" s="11">
        <v>5841</v>
      </c>
      <c r="W23" s="11">
        <v>1467</v>
      </c>
      <c r="X23" s="11">
        <v>341</v>
      </c>
      <c r="Y23" s="11">
        <v>125</v>
      </c>
      <c r="Z23" s="72">
        <v>425</v>
      </c>
      <c r="AA23" s="4">
        <v>161</v>
      </c>
      <c r="AB23" s="215">
        <f t="shared" si="6"/>
        <v>425</v>
      </c>
      <c r="AC23" s="215">
        <f t="shared" si="7"/>
        <v>161</v>
      </c>
      <c r="AD23" s="11">
        <v>369</v>
      </c>
      <c r="AE23" s="11">
        <v>139</v>
      </c>
      <c r="AF23" s="11">
        <v>56</v>
      </c>
      <c r="AG23" s="11">
        <v>22</v>
      </c>
      <c r="AH23" s="72">
        <v>1942</v>
      </c>
      <c r="AI23" s="4">
        <v>1319</v>
      </c>
      <c r="AJ23" s="215">
        <f t="shared" si="8"/>
        <v>1942</v>
      </c>
      <c r="AK23" s="215">
        <f t="shared" si="9"/>
        <v>1319</v>
      </c>
      <c r="AL23" s="11">
        <v>1942</v>
      </c>
      <c r="AM23" s="11">
        <v>1319</v>
      </c>
      <c r="AN23" s="11">
        <v>0</v>
      </c>
      <c r="AO23" s="11">
        <v>0</v>
      </c>
      <c r="AP23" s="91" t="s">
        <v>102</v>
      </c>
    </row>
    <row r="24" spans="1:42" ht="17.25" thickBot="1" x14ac:dyDescent="0.35">
      <c r="A24" s="120" t="s">
        <v>21</v>
      </c>
      <c r="B24" s="96">
        <v>12468</v>
      </c>
      <c r="C24" s="86">
        <v>3963</v>
      </c>
      <c r="D24" s="215">
        <f t="shared" si="0"/>
        <v>12468</v>
      </c>
      <c r="E24" s="215">
        <f t="shared" si="1"/>
        <v>3963</v>
      </c>
      <c r="F24" s="86">
        <v>11580</v>
      </c>
      <c r="G24" s="86">
        <v>3681</v>
      </c>
      <c r="H24" s="86">
        <v>888</v>
      </c>
      <c r="I24" s="116">
        <v>282</v>
      </c>
      <c r="J24" s="108">
        <v>3424</v>
      </c>
      <c r="K24" s="88">
        <v>593</v>
      </c>
      <c r="L24" s="215">
        <f t="shared" si="2"/>
        <v>3424</v>
      </c>
      <c r="M24" s="215">
        <f t="shared" si="3"/>
        <v>593</v>
      </c>
      <c r="N24" s="88">
        <v>3126</v>
      </c>
      <c r="O24" s="86">
        <v>530</v>
      </c>
      <c r="P24" s="89">
        <v>298</v>
      </c>
      <c r="Q24" s="89">
        <v>63</v>
      </c>
      <c r="R24" s="87">
        <v>6323</v>
      </c>
      <c r="S24" s="88">
        <v>1648</v>
      </c>
      <c r="T24" s="215">
        <f t="shared" si="4"/>
        <v>6323</v>
      </c>
      <c r="U24" s="215">
        <f t="shared" si="5"/>
        <v>1648</v>
      </c>
      <c r="V24" s="89">
        <v>5853</v>
      </c>
      <c r="W24" s="89">
        <v>1485</v>
      </c>
      <c r="X24" s="89">
        <v>470</v>
      </c>
      <c r="Y24" s="89">
        <v>163</v>
      </c>
      <c r="Z24" s="87">
        <v>536</v>
      </c>
      <c r="AA24" s="88">
        <v>235</v>
      </c>
      <c r="AB24" s="215">
        <f t="shared" si="6"/>
        <v>536</v>
      </c>
      <c r="AC24" s="215">
        <f t="shared" si="7"/>
        <v>235</v>
      </c>
      <c r="AD24" s="89">
        <v>420</v>
      </c>
      <c r="AE24" s="89">
        <v>181</v>
      </c>
      <c r="AF24" s="89">
        <v>116</v>
      </c>
      <c r="AG24" s="89">
        <v>54</v>
      </c>
      <c r="AH24" s="87">
        <v>2185</v>
      </c>
      <c r="AI24" s="88">
        <v>1487</v>
      </c>
      <c r="AJ24" s="215">
        <f t="shared" si="8"/>
        <v>2185</v>
      </c>
      <c r="AK24" s="215">
        <f t="shared" si="9"/>
        <v>1487</v>
      </c>
      <c r="AL24" s="89">
        <v>2181</v>
      </c>
      <c r="AM24" s="89">
        <v>1485</v>
      </c>
      <c r="AN24" s="89">
        <v>4</v>
      </c>
      <c r="AO24" s="89">
        <v>2</v>
      </c>
      <c r="AP24" s="97" t="s">
        <v>102</v>
      </c>
    </row>
    <row r="25" spans="1:42" x14ac:dyDescent="0.3">
      <c r="A25" s="118" t="s">
        <v>22</v>
      </c>
      <c r="B25" s="98">
        <v>10926</v>
      </c>
      <c r="C25" s="77">
        <v>2578</v>
      </c>
      <c r="D25" s="215">
        <f t="shared" si="0"/>
        <v>10926</v>
      </c>
      <c r="E25" s="215">
        <f t="shared" si="1"/>
        <v>2578</v>
      </c>
      <c r="F25" s="77">
        <v>9965</v>
      </c>
      <c r="G25" s="77">
        <v>2263</v>
      </c>
      <c r="H25" s="77">
        <v>961</v>
      </c>
      <c r="I25" s="117">
        <v>315</v>
      </c>
      <c r="J25" s="109">
        <v>4058</v>
      </c>
      <c r="K25" s="79">
        <v>733</v>
      </c>
      <c r="L25" s="215">
        <f t="shared" si="2"/>
        <v>4058</v>
      </c>
      <c r="M25" s="215">
        <f t="shared" si="3"/>
        <v>733</v>
      </c>
      <c r="N25" s="80">
        <v>3776</v>
      </c>
      <c r="O25" s="80">
        <v>672</v>
      </c>
      <c r="P25" s="80">
        <v>282</v>
      </c>
      <c r="Q25" s="80">
        <v>61</v>
      </c>
      <c r="R25" s="78">
        <v>6539</v>
      </c>
      <c r="S25" s="79">
        <v>1730</v>
      </c>
      <c r="T25" s="215">
        <f t="shared" si="4"/>
        <v>6539</v>
      </c>
      <c r="U25" s="215">
        <f t="shared" si="5"/>
        <v>1730</v>
      </c>
      <c r="V25" s="81">
        <v>6025</v>
      </c>
      <c r="W25" s="81">
        <v>1547</v>
      </c>
      <c r="X25" s="81">
        <v>514</v>
      </c>
      <c r="Y25" s="81">
        <v>183</v>
      </c>
      <c r="Z25" s="78">
        <v>305</v>
      </c>
      <c r="AA25" s="79">
        <v>102</v>
      </c>
      <c r="AB25" s="215">
        <f t="shared" si="6"/>
        <v>305</v>
      </c>
      <c r="AC25" s="215">
        <f t="shared" si="7"/>
        <v>102</v>
      </c>
      <c r="AD25" s="81">
        <v>145</v>
      </c>
      <c r="AE25" s="81">
        <v>34</v>
      </c>
      <c r="AF25" s="81">
        <v>160</v>
      </c>
      <c r="AG25" s="81">
        <v>68</v>
      </c>
      <c r="AH25" s="78">
        <v>24</v>
      </c>
      <c r="AI25" s="79">
        <v>13</v>
      </c>
      <c r="AJ25" s="215">
        <f t="shared" si="8"/>
        <v>24</v>
      </c>
      <c r="AK25" s="215">
        <f t="shared" si="9"/>
        <v>13</v>
      </c>
      <c r="AL25" s="81">
        <v>19</v>
      </c>
      <c r="AM25" s="81">
        <v>10</v>
      </c>
      <c r="AN25" s="81">
        <v>5</v>
      </c>
      <c r="AO25" s="81">
        <v>3</v>
      </c>
      <c r="AP25" s="99" t="s">
        <v>79</v>
      </c>
    </row>
    <row r="26" spans="1:42" x14ac:dyDescent="0.3">
      <c r="A26" s="23" t="s">
        <v>23</v>
      </c>
      <c r="B26" s="90">
        <v>11381</v>
      </c>
      <c r="C26" s="3">
        <v>2664</v>
      </c>
      <c r="D26" s="215">
        <f t="shared" si="0"/>
        <v>11381</v>
      </c>
      <c r="E26" s="215">
        <f t="shared" si="1"/>
        <v>2664</v>
      </c>
      <c r="F26" s="3">
        <v>10426</v>
      </c>
      <c r="G26" s="3">
        <v>2374</v>
      </c>
      <c r="H26" s="3">
        <v>955</v>
      </c>
      <c r="I26" s="112">
        <v>290</v>
      </c>
      <c r="J26" s="105">
        <v>4621</v>
      </c>
      <c r="K26" s="4">
        <v>832</v>
      </c>
      <c r="L26" s="215">
        <f t="shared" si="2"/>
        <v>4621</v>
      </c>
      <c r="M26" s="215">
        <f t="shared" si="3"/>
        <v>832</v>
      </c>
      <c r="N26" s="14">
        <v>4299</v>
      </c>
      <c r="O26" s="14">
        <v>764</v>
      </c>
      <c r="P26" s="14">
        <v>322</v>
      </c>
      <c r="Q26" s="14">
        <v>68</v>
      </c>
      <c r="R26" s="72">
        <v>6457</v>
      </c>
      <c r="S26" s="4">
        <v>1739</v>
      </c>
      <c r="T26" s="215">
        <f t="shared" si="4"/>
        <v>6457</v>
      </c>
      <c r="U26" s="215">
        <f t="shared" si="5"/>
        <v>1739</v>
      </c>
      <c r="V26" s="13">
        <v>5955</v>
      </c>
      <c r="W26" s="13">
        <v>1558</v>
      </c>
      <c r="X26" s="13">
        <v>502</v>
      </c>
      <c r="Y26" s="13">
        <v>181</v>
      </c>
      <c r="Z26" s="72">
        <v>278</v>
      </c>
      <c r="AA26" s="4">
        <v>82</v>
      </c>
      <c r="AB26" s="215">
        <f t="shared" si="6"/>
        <v>278</v>
      </c>
      <c r="AC26" s="215">
        <f t="shared" si="7"/>
        <v>82</v>
      </c>
      <c r="AD26" s="13">
        <v>152</v>
      </c>
      <c r="AE26" s="13">
        <v>43</v>
      </c>
      <c r="AF26" s="13">
        <v>126</v>
      </c>
      <c r="AG26" s="13">
        <v>39</v>
      </c>
      <c r="AH26" s="72">
        <v>25</v>
      </c>
      <c r="AI26" s="4">
        <v>11</v>
      </c>
      <c r="AJ26" s="215">
        <f t="shared" si="8"/>
        <v>25</v>
      </c>
      <c r="AK26" s="215">
        <f t="shared" si="9"/>
        <v>11</v>
      </c>
      <c r="AL26" s="13">
        <v>20</v>
      </c>
      <c r="AM26" s="13">
        <v>9</v>
      </c>
      <c r="AN26" s="13">
        <v>5</v>
      </c>
      <c r="AO26" s="13">
        <v>2</v>
      </c>
      <c r="AP26" s="91" t="s">
        <v>79</v>
      </c>
    </row>
    <row r="27" spans="1:42" x14ac:dyDescent="0.3">
      <c r="A27" s="23" t="s">
        <v>24</v>
      </c>
      <c r="B27" s="90">
        <v>11707</v>
      </c>
      <c r="C27" s="3">
        <v>2764</v>
      </c>
      <c r="D27" s="215">
        <f t="shared" si="0"/>
        <v>11707</v>
      </c>
      <c r="E27" s="215">
        <f t="shared" si="1"/>
        <v>2764</v>
      </c>
      <c r="F27" s="3">
        <v>10707</v>
      </c>
      <c r="G27" s="3">
        <v>2462</v>
      </c>
      <c r="H27" s="3">
        <v>1000</v>
      </c>
      <c r="I27" s="112">
        <v>302</v>
      </c>
      <c r="J27" s="105">
        <v>5124</v>
      </c>
      <c r="K27" s="4">
        <v>963</v>
      </c>
      <c r="L27" s="215">
        <f t="shared" si="2"/>
        <v>5124</v>
      </c>
      <c r="M27" s="215">
        <f t="shared" si="3"/>
        <v>963</v>
      </c>
      <c r="N27" s="14">
        <v>4767</v>
      </c>
      <c r="O27" s="14">
        <v>885</v>
      </c>
      <c r="P27" s="14">
        <v>357</v>
      </c>
      <c r="Q27" s="14">
        <v>78</v>
      </c>
      <c r="R27" s="72">
        <v>6257</v>
      </c>
      <c r="S27" s="4">
        <v>1700</v>
      </c>
      <c r="T27" s="215">
        <f t="shared" si="4"/>
        <v>6257</v>
      </c>
      <c r="U27" s="215">
        <f t="shared" si="5"/>
        <v>1700</v>
      </c>
      <c r="V27" s="13">
        <v>5739</v>
      </c>
      <c r="W27" s="13">
        <v>1518</v>
      </c>
      <c r="X27" s="13">
        <v>518</v>
      </c>
      <c r="Y27" s="13">
        <v>182</v>
      </c>
      <c r="Z27" s="72">
        <v>307</v>
      </c>
      <c r="AA27" s="4">
        <v>95</v>
      </c>
      <c r="AB27" s="215">
        <f t="shared" si="6"/>
        <v>307</v>
      </c>
      <c r="AC27" s="215">
        <f t="shared" si="7"/>
        <v>95</v>
      </c>
      <c r="AD27" s="13">
        <v>182</v>
      </c>
      <c r="AE27" s="13">
        <v>53</v>
      </c>
      <c r="AF27" s="13">
        <v>125</v>
      </c>
      <c r="AG27" s="13">
        <v>42</v>
      </c>
      <c r="AH27" s="72">
        <v>19</v>
      </c>
      <c r="AI27" s="4">
        <v>6</v>
      </c>
      <c r="AJ27" s="215">
        <f t="shared" si="8"/>
        <v>19</v>
      </c>
      <c r="AK27" s="215">
        <f t="shared" si="9"/>
        <v>6</v>
      </c>
      <c r="AL27" s="13">
        <v>19</v>
      </c>
      <c r="AM27" s="13">
        <v>6</v>
      </c>
      <c r="AN27" s="13">
        <v>0</v>
      </c>
      <c r="AO27" s="13">
        <v>0</v>
      </c>
      <c r="AP27" s="91" t="s">
        <v>79</v>
      </c>
    </row>
    <row r="28" spans="1:42" x14ac:dyDescent="0.3">
      <c r="A28" s="23" t="s">
        <v>25</v>
      </c>
      <c r="B28" s="90">
        <v>11897</v>
      </c>
      <c r="C28" s="3">
        <v>2866</v>
      </c>
      <c r="D28" s="215">
        <f t="shared" si="0"/>
        <v>11897</v>
      </c>
      <c r="E28" s="215">
        <f t="shared" si="1"/>
        <v>2866</v>
      </c>
      <c r="F28" s="3">
        <v>10872</v>
      </c>
      <c r="G28" s="3">
        <v>2551</v>
      </c>
      <c r="H28" s="3">
        <v>1025</v>
      </c>
      <c r="I28" s="112">
        <v>315</v>
      </c>
      <c r="J28" s="105">
        <v>5586</v>
      </c>
      <c r="K28" s="4">
        <v>1070</v>
      </c>
      <c r="L28" s="215">
        <f t="shared" si="2"/>
        <v>5586</v>
      </c>
      <c r="M28" s="215">
        <f t="shared" si="3"/>
        <v>1070</v>
      </c>
      <c r="N28" s="14">
        <v>5215</v>
      </c>
      <c r="O28" s="14">
        <v>991</v>
      </c>
      <c r="P28" s="14">
        <v>371</v>
      </c>
      <c r="Q28" s="14">
        <v>79</v>
      </c>
      <c r="R28" s="72">
        <v>5972</v>
      </c>
      <c r="S28" s="4">
        <v>1695</v>
      </c>
      <c r="T28" s="215">
        <f t="shared" si="4"/>
        <v>5972</v>
      </c>
      <c r="U28" s="215">
        <f t="shared" si="5"/>
        <v>1695</v>
      </c>
      <c r="V28" s="13">
        <v>5432</v>
      </c>
      <c r="W28" s="13">
        <v>1497</v>
      </c>
      <c r="X28" s="13">
        <v>540</v>
      </c>
      <c r="Y28" s="13">
        <v>198</v>
      </c>
      <c r="Z28" s="72">
        <v>291</v>
      </c>
      <c r="AA28" s="4">
        <v>89</v>
      </c>
      <c r="AB28" s="215">
        <f t="shared" si="6"/>
        <v>291</v>
      </c>
      <c r="AC28" s="215">
        <f t="shared" si="7"/>
        <v>89</v>
      </c>
      <c r="AD28" s="13">
        <v>180</v>
      </c>
      <c r="AE28" s="13">
        <v>52</v>
      </c>
      <c r="AF28" s="13">
        <v>111</v>
      </c>
      <c r="AG28" s="13">
        <v>37</v>
      </c>
      <c r="AH28" s="72">
        <v>48</v>
      </c>
      <c r="AI28" s="4">
        <v>12</v>
      </c>
      <c r="AJ28" s="215">
        <f t="shared" si="8"/>
        <v>48</v>
      </c>
      <c r="AK28" s="215">
        <f t="shared" si="9"/>
        <v>12</v>
      </c>
      <c r="AL28" s="13">
        <v>45</v>
      </c>
      <c r="AM28" s="13">
        <v>11</v>
      </c>
      <c r="AN28" s="13">
        <v>3</v>
      </c>
      <c r="AO28" s="13">
        <v>1</v>
      </c>
      <c r="AP28" s="91" t="s">
        <v>79</v>
      </c>
    </row>
    <row r="29" spans="1:42" x14ac:dyDescent="0.3">
      <c r="A29" s="23" t="s">
        <v>26</v>
      </c>
      <c r="B29" s="90">
        <v>12156</v>
      </c>
      <c r="C29" s="3">
        <v>2979</v>
      </c>
      <c r="D29" s="215">
        <f t="shared" si="0"/>
        <v>12156</v>
      </c>
      <c r="E29" s="215">
        <f t="shared" si="1"/>
        <v>2979</v>
      </c>
      <c r="F29" s="3">
        <v>11099</v>
      </c>
      <c r="G29" s="3">
        <v>2649</v>
      </c>
      <c r="H29" s="3">
        <v>1057</v>
      </c>
      <c r="I29" s="112">
        <v>330</v>
      </c>
      <c r="J29" s="105">
        <v>6116</v>
      </c>
      <c r="K29" s="4">
        <v>1227</v>
      </c>
      <c r="L29" s="215">
        <f t="shared" si="2"/>
        <v>6116</v>
      </c>
      <c r="M29" s="215">
        <f t="shared" si="3"/>
        <v>1227</v>
      </c>
      <c r="N29" s="14">
        <v>5705</v>
      </c>
      <c r="O29" s="14">
        <v>1134</v>
      </c>
      <c r="P29" s="14">
        <v>411</v>
      </c>
      <c r="Q29" s="14">
        <v>93</v>
      </c>
      <c r="R29" s="72">
        <v>5730</v>
      </c>
      <c r="S29" s="4">
        <v>1668</v>
      </c>
      <c r="T29" s="215">
        <f t="shared" si="4"/>
        <v>5730</v>
      </c>
      <c r="U29" s="215">
        <f t="shared" si="5"/>
        <v>1668</v>
      </c>
      <c r="V29" s="13">
        <v>5204</v>
      </c>
      <c r="W29" s="13">
        <v>1470</v>
      </c>
      <c r="X29" s="13">
        <v>526</v>
      </c>
      <c r="Y29" s="13">
        <v>198</v>
      </c>
      <c r="Z29" s="72">
        <v>294</v>
      </c>
      <c r="AA29" s="4">
        <v>82</v>
      </c>
      <c r="AB29" s="215">
        <f t="shared" si="6"/>
        <v>294</v>
      </c>
      <c r="AC29" s="215">
        <f t="shared" si="7"/>
        <v>82</v>
      </c>
      <c r="AD29" s="13">
        <v>178</v>
      </c>
      <c r="AE29" s="13">
        <v>43</v>
      </c>
      <c r="AF29" s="13">
        <v>116</v>
      </c>
      <c r="AG29" s="13">
        <v>39</v>
      </c>
      <c r="AH29" s="72">
        <v>16</v>
      </c>
      <c r="AI29" s="4">
        <v>2</v>
      </c>
      <c r="AJ29" s="215">
        <f t="shared" si="8"/>
        <v>16</v>
      </c>
      <c r="AK29" s="215">
        <f t="shared" si="9"/>
        <v>2</v>
      </c>
      <c r="AL29" s="13">
        <v>12</v>
      </c>
      <c r="AM29" s="13">
        <v>2</v>
      </c>
      <c r="AN29" s="13">
        <v>4</v>
      </c>
      <c r="AO29" s="13">
        <v>0</v>
      </c>
      <c r="AP29" s="91" t="s">
        <v>79</v>
      </c>
    </row>
    <row r="30" spans="1:42" x14ac:dyDescent="0.3">
      <c r="A30" s="23" t="s">
        <v>27</v>
      </c>
      <c r="B30" s="90">
        <v>11974</v>
      </c>
      <c r="C30" s="3">
        <v>2965</v>
      </c>
      <c r="D30" s="215">
        <f t="shared" si="0"/>
        <v>11974</v>
      </c>
      <c r="E30" s="215">
        <f t="shared" si="1"/>
        <v>2965</v>
      </c>
      <c r="F30" s="3">
        <v>10947</v>
      </c>
      <c r="G30" s="3">
        <v>2644</v>
      </c>
      <c r="H30" s="3">
        <v>1027</v>
      </c>
      <c r="I30" s="112">
        <v>321</v>
      </c>
      <c r="J30" s="105">
        <v>6387</v>
      </c>
      <c r="K30" s="4">
        <v>1332</v>
      </c>
      <c r="L30" s="215">
        <f t="shared" si="2"/>
        <v>6387</v>
      </c>
      <c r="M30" s="215">
        <f t="shared" si="3"/>
        <v>1332</v>
      </c>
      <c r="N30" s="14">
        <v>5952</v>
      </c>
      <c r="O30" s="14">
        <v>1225</v>
      </c>
      <c r="P30" s="14">
        <v>435</v>
      </c>
      <c r="Q30" s="14">
        <v>107</v>
      </c>
      <c r="R30" s="72">
        <v>5316</v>
      </c>
      <c r="S30" s="4">
        <v>1565</v>
      </c>
      <c r="T30" s="215">
        <f t="shared" si="4"/>
        <v>5316</v>
      </c>
      <c r="U30" s="215">
        <f t="shared" si="5"/>
        <v>1565</v>
      </c>
      <c r="V30" s="13">
        <v>4835</v>
      </c>
      <c r="W30" s="13">
        <v>1387</v>
      </c>
      <c r="X30" s="13">
        <v>481</v>
      </c>
      <c r="Y30" s="13">
        <v>178</v>
      </c>
      <c r="Z30" s="72">
        <v>257</v>
      </c>
      <c r="AA30" s="4">
        <v>63</v>
      </c>
      <c r="AB30" s="215">
        <f t="shared" si="6"/>
        <v>257</v>
      </c>
      <c r="AC30" s="215">
        <f t="shared" si="7"/>
        <v>63</v>
      </c>
      <c r="AD30" s="13">
        <v>150</v>
      </c>
      <c r="AE30" s="13">
        <v>30</v>
      </c>
      <c r="AF30" s="13">
        <v>107</v>
      </c>
      <c r="AG30" s="13">
        <v>33</v>
      </c>
      <c r="AH30" s="72">
        <v>14</v>
      </c>
      <c r="AI30" s="4">
        <v>5</v>
      </c>
      <c r="AJ30" s="215">
        <f t="shared" si="8"/>
        <v>14</v>
      </c>
      <c r="AK30" s="215">
        <f t="shared" si="9"/>
        <v>5</v>
      </c>
      <c r="AL30" s="13">
        <v>10</v>
      </c>
      <c r="AM30" s="13">
        <v>2</v>
      </c>
      <c r="AN30" s="13">
        <v>4</v>
      </c>
      <c r="AO30" s="13">
        <v>3</v>
      </c>
      <c r="AP30" s="91" t="s">
        <v>79</v>
      </c>
    </row>
    <row r="31" spans="1:42" x14ac:dyDescent="0.3">
      <c r="A31" s="23" t="s">
        <v>28</v>
      </c>
      <c r="B31" s="90">
        <v>11872</v>
      </c>
      <c r="C31" s="3">
        <v>3019</v>
      </c>
      <c r="D31" s="215">
        <f t="shared" si="0"/>
        <v>11872</v>
      </c>
      <c r="E31" s="215">
        <f t="shared" si="1"/>
        <v>3019</v>
      </c>
      <c r="F31" s="3">
        <v>10849</v>
      </c>
      <c r="G31" s="3">
        <v>2694</v>
      </c>
      <c r="H31" s="3">
        <v>1023</v>
      </c>
      <c r="I31" s="112">
        <v>325</v>
      </c>
      <c r="J31" s="105">
        <v>6592</v>
      </c>
      <c r="K31" s="4">
        <v>1433</v>
      </c>
      <c r="L31" s="215">
        <f t="shared" si="2"/>
        <v>6592</v>
      </c>
      <c r="M31" s="215">
        <f t="shared" si="3"/>
        <v>1433</v>
      </c>
      <c r="N31" s="14">
        <v>6170</v>
      </c>
      <c r="O31" s="14">
        <v>1328</v>
      </c>
      <c r="P31" s="14">
        <v>422</v>
      </c>
      <c r="Q31" s="14">
        <v>105</v>
      </c>
      <c r="R31" s="72">
        <v>5008</v>
      </c>
      <c r="S31" s="4">
        <v>1508</v>
      </c>
      <c r="T31" s="215">
        <f t="shared" si="4"/>
        <v>5008</v>
      </c>
      <c r="U31" s="215">
        <f t="shared" si="5"/>
        <v>1508</v>
      </c>
      <c r="V31" s="13">
        <v>4524</v>
      </c>
      <c r="W31" s="13">
        <v>1329</v>
      </c>
      <c r="X31" s="13">
        <v>484</v>
      </c>
      <c r="Y31" s="13">
        <v>179</v>
      </c>
      <c r="Z31" s="72">
        <v>255</v>
      </c>
      <c r="AA31" s="4">
        <v>73</v>
      </c>
      <c r="AB31" s="215">
        <f t="shared" si="6"/>
        <v>255</v>
      </c>
      <c r="AC31" s="215">
        <f t="shared" si="7"/>
        <v>73</v>
      </c>
      <c r="AD31" s="13">
        <v>142</v>
      </c>
      <c r="AE31" s="13">
        <v>34</v>
      </c>
      <c r="AF31" s="13">
        <v>113</v>
      </c>
      <c r="AG31" s="13">
        <v>39</v>
      </c>
      <c r="AH31" s="72">
        <v>17</v>
      </c>
      <c r="AI31" s="4">
        <v>5</v>
      </c>
      <c r="AJ31" s="215">
        <f t="shared" si="8"/>
        <v>17</v>
      </c>
      <c r="AK31" s="215">
        <f t="shared" si="9"/>
        <v>5</v>
      </c>
      <c r="AL31" s="13">
        <v>13</v>
      </c>
      <c r="AM31" s="13">
        <v>3</v>
      </c>
      <c r="AN31" s="13">
        <v>4</v>
      </c>
      <c r="AO31" s="13">
        <v>2</v>
      </c>
      <c r="AP31" s="91" t="s">
        <v>79</v>
      </c>
    </row>
    <row r="32" spans="1:42" x14ac:dyDescent="0.3">
      <c r="A32" s="23" t="s">
        <v>29</v>
      </c>
      <c r="B32" s="90">
        <v>12027</v>
      </c>
      <c r="C32" s="3">
        <v>3214</v>
      </c>
      <c r="D32" s="215">
        <f t="shared" si="0"/>
        <v>12027</v>
      </c>
      <c r="E32" s="215">
        <f t="shared" si="1"/>
        <v>3214</v>
      </c>
      <c r="F32" s="3">
        <v>10953</v>
      </c>
      <c r="G32" s="3">
        <v>2880</v>
      </c>
      <c r="H32" s="3">
        <v>1074</v>
      </c>
      <c r="I32" s="112">
        <v>334</v>
      </c>
      <c r="J32" s="105">
        <v>6858</v>
      </c>
      <c r="K32" s="4">
        <v>1597</v>
      </c>
      <c r="L32" s="215">
        <f t="shared" si="2"/>
        <v>6858</v>
      </c>
      <c r="M32" s="215">
        <f t="shared" si="3"/>
        <v>1597</v>
      </c>
      <c r="N32" s="14">
        <v>6402</v>
      </c>
      <c r="O32" s="14">
        <v>1478</v>
      </c>
      <c r="P32" s="14">
        <v>456</v>
      </c>
      <c r="Q32" s="14">
        <v>119</v>
      </c>
      <c r="R32" s="72">
        <v>4824</v>
      </c>
      <c r="S32" s="4">
        <v>1523</v>
      </c>
      <c r="T32" s="215">
        <f t="shared" si="4"/>
        <v>4824</v>
      </c>
      <c r="U32" s="215">
        <f t="shared" si="5"/>
        <v>1523</v>
      </c>
      <c r="V32" s="13">
        <v>4345</v>
      </c>
      <c r="W32" s="13">
        <v>1347</v>
      </c>
      <c r="X32" s="13">
        <v>479</v>
      </c>
      <c r="Y32" s="13">
        <v>176</v>
      </c>
      <c r="Z32" s="72">
        <v>311</v>
      </c>
      <c r="AA32" s="4">
        <v>85</v>
      </c>
      <c r="AB32" s="215">
        <f t="shared" si="6"/>
        <v>311</v>
      </c>
      <c r="AC32" s="215">
        <f t="shared" si="7"/>
        <v>85</v>
      </c>
      <c r="AD32" s="13">
        <v>174</v>
      </c>
      <c r="AE32" s="13">
        <v>46</v>
      </c>
      <c r="AF32" s="13">
        <v>137</v>
      </c>
      <c r="AG32" s="13">
        <v>39</v>
      </c>
      <c r="AH32" s="72">
        <v>34</v>
      </c>
      <c r="AI32" s="4">
        <v>9</v>
      </c>
      <c r="AJ32" s="215">
        <f t="shared" si="8"/>
        <v>34</v>
      </c>
      <c r="AK32" s="215">
        <f t="shared" si="9"/>
        <v>9</v>
      </c>
      <c r="AL32" s="13">
        <v>32</v>
      </c>
      <c r="AM32" s="13">
        <v>9</v>
      </c>
      <c r="AN32" s="13">
        <v>2</v>
      </c>
      <c r="AO32" s="13">
        <v>0</v>
      </c>
      <c r="AP32" s="91" t="s">
        <v>79</v>
      </c>
    </row>
    <row r="33" spans="1:42" x14ac:dyDescent="0.3">
      <c r="A33" s="23" t="s">
        <v>30</v>
      </c>
      <c r="B33" s="90">
        <v>11857</v>
      </c>
      <c r="C33" s="3">
        <v>3314</v>
      </c>
      <c r="D33" s="215">
        <f t="shared" si="0"/>
        <v>11857</v>
      </c>
      <c r="E33" s="215">
        <f t="shared" si="1"/>
        <v>3314</v>
      </c>
      <c r="F33" s="3">
        <v>10767</v>
      </c>
      <c r="G33" s="3">
        <v>2950</v>
      </c>
      <c r="H33" s="3">
        <v>1090</v>
      </c>
      <c r="I33" s="112">
        <v>364</v>
      </c>
      <c r="J33" s="105">
        <v>6882</v>
      </c>
      <c r="K33" s="4">
        <v>1685</v>
      </c>
      <c r="L33" s="215">
        <f t="shared" si="2"/>
        <v>6882</v>
      </c>
      <c r="M33" s="215">
        <f t="shared" si="3"/>
        <v>1685</v>
      </c>
      <c r="N33" s="14">
        <v>6430</v>
      </c>
      <c r="O33" s="14">
        <v>1560</v>
      </c>
      <c r="P33" s="14">
        <v>452</v>
      </c>
      <c r="Q33" s="14">
        <v>125</v>
      </c>
      <c r="R33" s="72">
        <v>4564</v>
      </c>
      <c r="S33" s="4">
        <v>1504</v>
      </c>
      <c r="T33" s="215">
        <f t="shared" si="4"/>
        <v>4564</v>
      </c>
      <c r="U33" s="215">
        <f t="shared" si="5"/>
        <v>1504</v>
      </c>
      <c r="V33" s="13">
        <v>4093</v>
      </c>
      <c r="W33" s="13">
        <v>1315</v>
      </c>
      <c r="X33" s="13">
        <v>471</v>
      </c>
      <c r="Y33" s="13">
        <v>189</v>
      </c>
      <c r="Z33" s="72">
        <v>369</v>
      </c>
      <c r="AA33" s="4">
        <v>115</v>
      </c>
      <c r="AB33" s="215">
        <f t="shared" si="6"/>
        <v>369</v>
      </c>
      <c r="AC33" s="215">
        <f t="shared" si="7"/>
        <v>115</v>
      </c>
      <c r="AD33" s="13">
        <v>206</v>
      </c>
      <c r="AE33" s="13">
        <v>65</v>
      </c>
      <c r="AF33" s="13">
        <v>163</v>
      </c>
      <c r="AG33" s="13">
        <v>50</v>
      </c>
      <c r="AH33" s="72">
        <v>42</v>
      </c>
      <c r="AI33" s="4">
        <v>10</v>
      </c>
      <c r="AJ33" s="215">
        <f t="shared" si="8"/>
        <v>42</v>
      </c>
      <c r="AK33" s="215">
        <f t="shared" si="9"/>
        <v>10</v>
      </c>
      <c r="AL33" s="13">
        <v>38</v>
      </c>
      <c r="AM33" s="13">
        <v>10</v>
      </c>
      <c r="AN33" s="13">
        <v>4</v>
      </c>
      <c r="AO33" s="13">
        <v>0</v>
      </c>
      <c r="AP33" s="91" t="s">
        <v>79</v>
      </c>
    </row>
    <row r="34" spans="1:42" x14ac:dyDescent="0.3">
      <c r="A34" s="23" t="s">
        <v>31</v>
      </c>
      <c r="B34" s="90">
        <v>11685</v>
      </c>
      <c r="C34" s="3">
        <v>3319</v>
      </c>
      <c r="D34" s="215">
        <f t="shared" si="0"/>
        <v>11685</v>
      </c>
      <c r="E34" s="215">
        <f t="shared" si="1"/>
        <v>3319</v>
      </c>
      <c r="F34" s="3">
        <v>10500</v>
      </c>
      <c r="G34" s="3">
        <v>2921</v>
      </c>
      <c r="H34" s="3">
        <v>1185</v>
      </c>
      <c r="I34" s="112">
        <v>398</v>
      </c>
      <c r="J34" s="105">
        <v>7008</v>
      </c>
      <c r="K34" s="4">
        <v>1767</v>
      </c>
      <c r="L34" s="215">
        <f t="shared" si="2"/>
        <v>7008</v>
      </c>
      <c r="M34" s="215">
        <f t="shared" si="3"/>
        <v>1767</v>
      </c>
      <c r="N34" s="14">
        <v>6534</v>
      </c>
      <c r="O34" s="14">
        <v>1630</v>
      </c>
      <c r="P34" s="14">
        <v>474</v>
      </c>
      <c r="Q34" s="14">
        <v>137</v>
      </c>
      <c r="R34" s="72">
        <v>4251</v>
      </c>
      <c r="S34" s="4">
        <v>1434</v>
      </c>
      <c r="T34" s="215">
        <f t="shared" si="4"/>
        <v>4251</v>
      </c>
      <c r="U34" s="215">
        <f t="shared" si="5"/>
        <v>1434</v>
      </c>
      <c r="V34" s="13">
        <v>3753</v>
      </c>
      <c r="W34" s="13">
        <v>1231</v>
      </c>
      <c r="X34" s="13">
        <v>498</v>
      </c>
      <c r="Y34" s="13">
        <v>203</v>
      </c>
      <c r="Z34" s="72">
        <v>381</v>
      </c>
      <c r="AA34" s="4">
        <v>108</v>
      </c>
      <c r="AB34" s="215">
        <f t="shared" si="6"/>
        <v>381</v>
      </c>
      <c r="AC34" s="215">
        <f t="shared" si="7"/>
        <v>108</v>
      </c>
      <c r="AD34" s="13">
        <v>173</v>
      </c>
      <c r="AE34" s="13">
        <v>50</v>
      </c>
      <c r="AF34" s="13">
        <v>208</v>
      </c>
      <c r="AG34" s="13">
        <v>58</v>
      </c>
      <c r="AH34" s="72">
        <v>45</v>
      </c>
      <c r="AI34" s="4">
        <v>10</v>
      </c>
      <c r="AJ34" s="215">
        <f t="shared" si="8"/>
        <v>45</v>
      </c>
      <c r="AK34" s="215">
        <f t="shared" si="9"/>
        <v>10</v>
      </c>
      <c r="AL34" s="13">
        <v>40</v>
      </c>
      <c r="AM34" s="13">
        <v>10</v>
      </c>
      <c r="AN34" s="13">
        <v>5</v>
      </c>
      <c r="AO34" s="13">
        <v>0</v>
      </c>
      <c r="AP34" s="91" t="s">
        <v>79</v>
      </c>
    </row>
    <row r="35" spans="1:42" x14ac:dyDescent="0.3">
      <c r="A35" s="23" t="s">
        <v>32</v>
      </c>
      <c r="B35" s="90">
        <v>12100</v>
      </c>
      <c r="C35" s="3">
        <v>3569</v>
      </c>
      <c r="D35" s="215">
        <f t="shared" si="0"/>
        <v>12100</v>
      </c>
      <c r="E35" s="215">
        <f t="shared" si="1"/>
        <v>3569</v>
      </c>
      <c r="F35" s="3">
        <v>10805</v>
      </c>
      <c r="G35" s="3">
        <v>3156</v>
      </c>
      <c r="H35" s="3">
        <v>1295</v>
      </c>
      <c r="I35" s="112">
        <v>413</v>
      </c>
      <c r="J35" s="105">
        <v>7271</v>
      </c>
      <c r="K35" s="4">
        <v>1919</v>
      </c>
      <c r="L35" s="215">
        <f t="shared" si="2"/>
        <v>7271</v>
      </c>
      <c r="M35" s="215">
        <f t="shared" si="3"/>
        <v>1919</v>
      </c>
      <c r="N35" s="14">
        <v>6797</v>
      </c>
      <c r="O35" s="14">
        <v>1779</v>
      </c>
      <c r="P35" s="14">
        <v>474</v>
      </c>
      <c r="Q35" s="14">
        <v>140</v>
      </c>
      <c r="R35" s="72">
        <v>4293</v>
      </c>
      <c r="S35" s="4">
        <v>1514</v>
      </c>
      <c r="T35" s="215">
        <f t="shared" si="4"/>
        <v>4293</v>
      </c>
      <c r="U35" s="215">
        <f t="shared" si="5"/>
        <v>1514</v>
      </c>
      <c r="V35" s="13">
        <v>3771</v>
      </c>
      <c r="W35" s="13">
        <v>1310</v>
      </c>
      <c r="X35" s="13">
        <v>522</v>
      </c>
      <c r="Y35" s="13">
        <v>204</v>
      </c>
      <c r="Z35" s="72">
        <v>487</v>
      </c>
      <c r="AA35" s="4">
        <v>124</v>
      </c>
      <c r="AB35" s="215">
        <f t="shared" si="6"/>
        <v>487</v>
      </c>
      <c r="AC35" s="215">
        <f t="shared" si="7"/>
        <v>124</v>
      </c>
      <c r="AD35" s="13">
        <v>194</v>
      </c>
      <c r="AE35" s="13">
        <v>55</v>
      </c>
      <c r="AF35" s="13">
        <v>293</v>
      </c>
      <c r="AG35" s="13">
        <v>69</v>
      </c>
      <c r="AH35" s="72">
        <v>49</v>
      </c>
      <c r="AI35" s="4">
        <v>12</v>
      </c>
      <c r="AJ35" s="215">
        <f t="shared" si="8"/>
        <v>49</v>
      </c>
      <c r="AK35" s="215">
        <f t="shared" si="9"/>
        <v>12</v>
      </c>
      <c r="AL35" s="13">
        <v>43</v>
      </c>
      <c r="AM35" s="13">
        <v>12</v>
      </c>
      <c r="AN35" s="13">
        <v>6</v>
      </c>
      <c r="AO35" s="13">
        <v>0</v>
      </c>
      <c r="AP35" s="91" t="s">
        <v>79</v>
      </c>
    </row>
    <row r="36" spans="1:42" x14ac:dyDescent="0.3">
      <c r="A36" s="23" t="s">
        <v>33</v>
      </c>
      <c r="B36" s="90">
        <v>12451</v>
      </c>
      <c r="C36" s="3">
        <v>3776</v>
      </c>
      <c r="D36" s="215">
        <f t="shared" si="0"/>
        <v>12451</v>
      </c>
      <c r="E36" s="215">
        <f t="shared" si="1"/>
        <v>3776</v>
      </c>
      <c r="F36" s="3">
        <v>11023</v>
      </c>
      <c r="G36" s="3">
        <v>3313</v>
      </c>
      <c r="H36" s="3">
        <v>1428</v>
      </c>
      <c r="I36" s="112">
        <v>463</v>
      </c>
      <c r="J36" s="105">
        <v>7610</v>
      </c>
      <c r="K36" s="4">
        <v>2122</v>
      </c>
      <c r="L36" s="215">
        <f t="shared" si="2"/>
        <v>7610</v>
      </c>
      <c r="M36" s="215">
        <f t="shared" si="3"/>
        <v>2122</v>
      </c>
      <c r="N36" s="14">
        <v>7098</v>
      </c>
      <c r="O36" s="14">
        <v>1963</v>
      </c>
      <c r="P36" s="14">
        <v>512</v>
      </c>
      <c r="Q36" s="14">
        <v>159</v>
      </c>
      <c r="R36" s="72">
        <v>4224</v>
      </c>
      <c r="S36" s="4">
        <v>1491</v>
      </c>
      <c r="T36" s="215">
        <f t="shared" si="4"/>
        <v>4224</v>
      </c>
      <c r="U36" s="215">
        <f t="shared" si="5"/>
        <v>1491</v>
      </c>
      <c r="V36" s="13">
        <v>3656</v>
      </c>
      <c r="W36" s="13">
        <v>1269</v>
      </c>
      <c r="X36" s="13">
        <v>568</v>
      </c>
      <c r="Y36" s="13">
        <v>222</v>
      </c>
      <c r="Z36" s="72">
        <v>562</v>
      </c>
      <c r="AA36" s="4">
        <v>149</v>
      </c>
      <c r="AB36" s="215">
        <f t="shared" si="6"/>
        <v>562</v>
      </c>
      <c r="AC36" s="215">
        <f t="shared" si="7"/>
        <v>149</v>
      </c>
      <c r="AD36" s="13">
        <v>223</v>
      </c>
      <c r="AE36" s="13">
        <v>68</v>
      </c>
      <c r="AF36" s="13">
        <v>339</v>
      </c>
      <c r="AG36" s="13">
        <v>81</v>
      </c>
      <c r="AH36" s="72">
        <v>55</v>
      </c>
      <c r="AI36" s="4">
        <v>14</v>
      </c>
      <c r="AJ36" s="215">
        <f t="shared" si="8"/>
        <v>55</v>
      </c>
      <c r="AK36" s="215">
        <f t="shared" si="9"/>
        <v>14</v>
      </c>
      <c r="AL36" s="13">
        <v>46</v>
      </c>
      <c r="AM36" s="13">
        <v>13</v>
      </c>
      <c r="AN36" s="13">
        <v>9</v>
      </c>
      <c r="AO36" s="13">
        <v>1</v>
      </c>
      <c r="AP36" s="91" t="s">
        <v>79</v>
      </c>
    </row>
    <row r="37" spans="1:42" x14ac:dyDescent="0.3">
      <c r="A37" s="23" t="s">
        <v>34</v>
      </c>
      <c r="B37" s="90">
        <v>12530</v>
      </c>
      <c r="C37" s="3">
        <v>3955</v>
      </c>
      <c r="D37" s="215">
        <f t="shared" si="0"/>
        <v>12530</v>
      </c>
      <c r="E37" s="215">
        <f t="shared" si="1"/>
        <v>3955</v>
      </c>
      <c r="F37" s="3">
        <v>11096</v>
      </c>
      <c r="G37" s="3">
        <v>3477</v>
      </c>
      <c r="H37" s="3">
        <v>1434</v>
      </c>
      <c r="I37" s="112">
        <v>478</v>
      </c>
      <c r="J37" s="105">
        <v>7728</v>
      </c>
      <c r="K37" s="4">
        <v>2278</v>
      </c>
      <c r="L37" s="215">
        <f t="shared" si="2"/>
        <v>7728</v>
      </c>
      <c r="M37" s="215">
        <f t="shared" si="3"/>
        <v>2278</v>
      </c>
      <c r="N37" s="14">
        <v>7223</v>
      </c>
      <c r="O37" s="14">
        <v>2112</v>
      </c>
      <c r="P37" s="14">
        <v>505</v>
      </c>
      <c r="Q37" s="14">
        <v>166</v>
      </c>
      <c r="R37" s="72">
        <v>4174</v>
      </c>
      <c r="S37" s="4">
        <v>1514</v>
      </c>
      <c r="T37" s="215">
        <f t="shared" si="4"/>
        <v>4174</v>
      </c>
      <c r="U37" s="215">
        <f t="shared" si="5"/>
        <v>1514</v>
      </c>
      <c r="V37" s="13">
        <v>3605</v>
      </c>
      <c r="W37" s="13">
        <v>1291</v>
      </c>
      <c r="X37" s="13">
        <v>569</v>
      </c>
      <c r="Y37" s="13">
        <v>223</v>
      </c>
      <c r="Z37" s="72">
        <v>570</v>
      </c>
      <c r="AA37" s="4">
        <v>149</v>
      </c>
      <c r="AB37" s="215">
        <f t="shared" si="6"/>
        <v>570</v>
      </c>
      <c r="AC37" s="215">
        <f t="shared" si="7"/>
        <v>149</v>
      </c>
      <c r="AD37" s="13">
        <v>221</v>
      </c>
      <c r="AE37" s="13">
        <v>62</v>
      </c>
      <c r="AF37" s="13">
        <v>349</v>
      </c>
      <c r="AG37" s="13">
        <v>87</v>
      </c>
      <c r="AH37" s="72">
        <v>58</v>
      </c>
      <c r="AI37" s="4">
        <v>14</v>
      </c>
      <c r="AJ37" s="215">
        <f t="shared" si="8"/>
        <v>58</v>
      </c>
      <c r="AK37" s="215">
        <f t="shared" si="9"/>
        <v>14</v>
      </c>
      <c r="AL37" s="13">
        <v>47</v>
      </c>
      <c r="AM37" s="13">
        <v>12</v>
      </c>
      <c r="AN37" s="13">
        <v>11</v>
      </c>
      <c r="AO37" s="13">
        <v>2</v>
      </c>
      <c r="AP37" s="91" t="s">
        <v>79</v>
      </c>
    </row>
    <row r="38" spans="1:42" x14ac:dyDescent="0.3">
      <c r="A38" s="23" t="s">
        <v>35</v>
      </c>
      <c r="B38" s="90">
        <v>12891</v>
      </c>
      <c r="C38" s="3">
        <v>4224</v>
      </c>
      <c r="D38" s="215">
        <f t="shared" si="0"/>
        <v>12891</v>
      </c>
      <c r="E38" s="215">
        <f t="shared" si="1"/>
        <v>4224</v>
      </c>
      <c r="F38" s="3">
        <v>11414</v>
      </c>
      <c r="G38" s="3">
        <v>3733</v>
      </c>
      <c r="H38" s="3">
        <v>1477</v>
      </c>
      <c r="I38" s="112">
        <v>491</v>
      </c>
      <c r="J38" s="105">
        <v>7978</v>
      </c>
      <c r="K38" s="4">
        <v>2430</v>
      </c>
      <c r="L38" s="215">
        <f t="shared" si="2"/>
        <v>7978</v>
      </c>
      <c r="M38" s="215">
        <f t="shared" si="3"/>
        <v>2430</v>
      </c>
      <c r="N38" s="14">
        <v>7461</v>
      </c>
      <c r="O38" s="14">
        <v>2269</v>
      </c>
      <c r="P38" s="14">
        <v>517</v>
      </c>
      <c r="Q38" s="14">
        <v>161</v>
      </c>
      <c r="R38" s="72">
        <v>4272</v>
      </c>
      <c r="S38" s="4">
        <v>1632</v>
      </c>
      <c r="T38" s="215">
        <f t="shared" si="4"/>
        <v>4272</v>
      </c>
      <c r="U38" s="215">
        <f t="shared" si="5"/>
        <v>1632</v>
      </c>
      <c r="V38" s="13">
        <v>3699</v>
      </c>
      <c r="W38" s="13">
        <v>1396</v>
      </c>
      <c r="X38" s="13">
        <v>573</v>
      </c>
      <c r="Y38" s="13">
        <v>236</v>
      </c>
      <c r="Z38" s="72">
        <v>591</v>
      </c>
      <c r="AA38" s="4">
        <v>148</v>
      </c>
      <c r="AB38" s="215">
        <f t="shared" si="6"/>
        <v>591</v>
      </c>
      <c r="AC38" s="215">
        <f t="shared" si="7"/>
        <v>148</v>
      </c>
      <c r="AD38" s="13">
        <v>216</v>
      </c>
      <c r="AE38" s="13">
        <v>56</v>
      </c>
      <c r="AF38" s="13">
        <v>375</v>
      </c>
      <c r="AG38" s="13">
        <v>92</v>
      </c>
      <c r="AH38" s="72">
        <v>50</v>
      </c>
      <c r="AI38" s="4">
        <v>14</v>
      </c>
      <c r="AJ38" s="215">
        <f t="shared" si="8"/>
        <v>50</v>
      </c>
      <c r="AK38" s="215">
        <f t="shared" si="9"/>
        <v>14</v>
      </c>
      <c r="AL38" s="13">
        <v>38</v>
      </c>
      <c r="AM38" s="13">
        <v>12</v>
      </c>
      <c r="AN38" s="13">
        <v>12</v>
      </c>
      <c r="AO38" s="13">
        <v>2</v>
      </c>
      <c r="AP38" s="91" t="s">
        <v>79</v>
      </c>
    </row>
    <row r="39" spans="1:42" x14ac:dyDescent="0.3">
      <c r="A39" s="23" t="s">
        <v>36</v>
      </c>
      <c r="B39" s="90">
        <v>13078</v>
      </c>
      <c r="C39" s="3">
        <v>4483</v>
      </c>
      <c r="D39" s="215">
        <f t="shared" si="0"/>
        <v>13078</v>
      </c>
      <c r="E39" s="215">
        <f t="shared" si="1"/>
        <v>4483</v>
      </c>
      <c r="F39" s="3">
        <v>11604</v>
      </c>
      <c r="G39" s="3">
        <v>3994</v>
      </c>
      <c r="H39" s="3">
        <v>1474</v>
      </c>
      <c r="I39" s="112">
        <v>489</v>
      </c>
      <c r="J39" s="105">
        <v>8187</v>
      </c>
      <c r="K39" s="4">
        <v>2631</v>
      </c>
      <c r="L39" s="215">
        <f t="shared" si="2"/>
        <v>8187</v>
      </c>
      <c r="M39" s="215">
        <f t="shared" si="3"/>
        <v>2631</v>
      </c>
      <c r="N39" s="14">
        <v>7661</v>
      </c>
      <c r="O39" s="14">
        <v>2462</v>
      </c>
      <c r="P39" s="14">
        <v>526</v>
      </c>
      <c r="Q39" s="14">
        <v>169</v>
      </c>
      <c r="R39" s="72">
        <v>4252</v>
      </c>
      <c r="S39" s="4">
        <v>1692</v>
      </c>
      <c r="T39" s="215">
        <f t="shared" si="4"/>
        <v>4252</v>
      </c>
      <c r="U39" s="215">
        <f t="shared" si="5"/>
        <v>1692</v>
      </c>
      <c r="V39" s="13">
        <v>3689</v>
      </c>
      <c r="W39" s="13">
        <v>1466</v>
      </c>
      <c r="X39" s="13">
        <v>563</v>
      </c>
      <c r="Y39" s="13">
        <v>226</v>
      </c>
      <c r="Z39" s="72">
        <v>588</v>
      </c>
      <c r="AA39" s="4">
        <v>143</v>
      </c>
      <c r="AB39" s="215">
        <f t="shared" si="6"/>
        <v>588</v>
      </c>
      <c r="AC39" s="215">
        <f t="shared" si="7"/>
        <v>143</v>
      </c>
      <c r="AD39" s="13">
        <v>214</v>
      </c>
      <c r="AE39" s="13">
        <v>52</v>
      </c>
      <c r="AF39" s="13">
        <v>374</v>
      </c>
      <c r="AG39" s="13">
        <v>91</v>
      </c>
      <c r="AH39" s="72">
        <v>51</v>
      </c>
      <c r="AI39" s="4">
        <v>17</v>
      </c>
      <c r="AJ39" s="215">
        <f t="shared" si="8"/>
        <v>51</v>
      </c>
      <c r="AK39" s="215">
        <f t="shared" si="9"/>
        <v>17</v>
      </c>
      <c r="AL39" s="13">
        <v>40</v>
      </c>
      <c r="AM39" s="13">
        <v>14</v>
      </c>
      <c r="AN39" s="13">
        <v>11</v>
      </c>
      <c r="AO39" s="13">
        <v>3</v>
      </c>
      <c r="AP39" s="91" t="s">
        <v>79</v>
      </c>
    </row>
    <row r="40" spans="1:42" x14ac:dyDescent="0.3">
      <c r="A40" s="23" t="s">
        <v>37</v>
      </c>
      <c r="B40" s="90">
        <v>13015</v>
      </c>
      <c r="C40" s="3">
        <v>4550</v>
      </c>
      <c r="D40" s="215">
        <f t="shared" si="0"/>
        <v>13015</v>
      </c>
      <c r="E40" s="215">
        <f t="shared" si="1"/>
        <v>4550</v>
      </c>
      <c r="F40" s="3">
        <v>11619</v>
      </c>
      <c r="G40" s="3">
        <v>4082</v>
      </c>
      <c r="H40" s="3">
        <v>1396</v>
      </c>
      <c r="I40" s="112">
        <v>468</v>
      </c>
      <c r="J40" s="105">
        <v>8307</v>
      </c>
      <c r="K40" s="4">
        <v>2782</v>
      </c>
      <c r="L40" s="215">
        <f t="shared" si="2"/>
        <v>8307</v>
      </c>
      <c r="M40" s="215">
        <f t="shared" si="3"/>
        <v>2782</v>
      </c>
      <c r="N40" s="14">
        <v>7802</v>
      </c>
      <c r="O40" s="14">
        <v>2618</v>
      </c>
      <c r="P40" s="14">
        <v>505</v>
      </c>
      <c r="Q40" s="14">
        <v>164</v>
      </c>
      <c r="R40" s="72">
        <v>4123</v>
      </c>
      <c r="S40" s="4">
        <v>1628</v>
      </c>
      <c r="T40" s="215">
        <f t="shared" si="4"/>
        <v>4123</v>
      </c>
      <c r="U40" s="215">
        <f t="shared" si="5"/>
        <v>1628</v>
      </c>
      <c r="V40" s="13">
        <v>3569</v>
      </c>
      <c r="W40" s="13">
        <v>1408</v>
      </c>
      <c r="X40" s="13">
        <v>554</v>
      </c>
      <c r="Y40" s="13">
        <v>220</v>
      </c>
      <c r="Z40" s="72">
        <v>547</v>
      </c>
      <c r="AA40" s="4">
        <v>128</v>
      </c>
      <c r="AB40" s="215">
        <f t="shared" si="6"/>
        <v>547</v>
      </c>
      <c r="AC40" s="215">
        <f t="shared" si="7"/>
        <v>128</v>
      </c>
      <c r="AD40" s="13">
        <v>219</v>
      </c>
      <c r="AE40" s="13">
        <v>47</v>
      </c>
      <c r="AF40" s="13">
        <v>328</v>
      </c>
      <c r="AG40" s="13">
        <v>81</v>
      </c>
      <c r="AH40" s="72">
        <v>38</v>
      </c>
      <c r="AI40" s="4">
        <v>12</v>
      </c>
      <c r="AJ40" s="215">
        <f t="shared" si="8"/>
        <v>38</v>
      </c>
      <c r="AK40" s="215">
        <f t="shared" si="9"/>
        <v>12</v>
      </c>
      <c r="AL40" s="13">
        <v>29</v>
      </c>
      <c r="AM40" s="13">
        <v>9</v>
      </c>
      <c r="AN40" s="13">
        <v>9</v>
      </c>
      <c r="AO40" s="13">
        <v>3</v>
      </c>
      <c r="AP40" s="91" t="s">
        <v>79</v>
      </c>
    </row>
    <row r="41" spans="1:42" x14ac:dyDescent="0.3">
      <c r="A41" s="23" t="s">
        <v>42</v>
      </c>
      <c r="B41" s="100">
        <v>12920</v>
      </c>
      <c r="C41" s="133">
        <v>4621</v>
      </c>
      <c r="D41" s="215">
        <f t="shared" si="0"/>
        <v>12920</v>
      </c>
      <c r="E41" s="215">
        <f t="shared" si="1"/>
        <v>4621</v>
      </c>
      <c r="F41" s="133">
        <v>11585</v>
      </c>
      <c r="G41" s="133">
        <v>4172</v>
      </c>
      <c r="H41" s="133">
        <v>1335</v>
      </c>
      <c r="I41" s="135">
        <v>449</v>
      </c>
      <c r="J41" s="110">
        <v>8382</v>
      </c>
      <c r="K41" s="17">
        <v>2879</v>
      </c>
      <c r="L41" s="215">
        <f t="shared" si="2"/>
        <v>8382</v>
      </c>
      <c r="M41" s="215">
        <f t="shared" si="3"/>
        <v>2879</v>
      </c>
      <c r="N41" s="17">
        <v>7863</v>
      </c>
      <c r="O41" s="17">
        <v>2710</v>
      </c>
      <c r="P41" s="17">
        <v>519</v>
      </c>
      <c r="Q41" s="17">
        <v>169</v>
      </c>
      <c r="R41" s="71">
        <v>4013</v>
      </c>
      <c r="S41" s="17">
        <v>1632</v>
      </c>
      <c r="T41" s="215">
        <f t="shared" si="4"/>
        <v>4013</v>
      </c>
      <c r="U41" s="215">
        <f t="shared" si="5"/>
        <v>1632</v>
      </c>
      <c r="V41" s="17">
        <v>3465</v>
      </c>
      <c r="W41" s="17">
        <v>1409</v>
      </c>
      <c r="X41" s="17">
        <v>548</v>
      </c>
      <c r="Y41" s="17">
        <v>223</v>
      </c>
      <c r="Z41" s="71">
        <v>479</v>
      </c>
      <c r="AA41" s="17">
        <v>100</v>
      </c>
      <c r="AB41" s="215">
        <f t="shared" si="6"/>
        <v>479</v>
      </c>
      <c r="AC41" s="215">
        <f t="shared" si="7"/>
        <v>100</v>
      </c>
      <c r="AD41" s="17">
        <v>218</v>
      </c>
      <c r="AE41" s="17">
        <v>44</v>
      </c>
      <c r="AF41" s="17">
        <v>261</v>
      </c>
      <c r="AG41" s="17">
        <v>56</v>
      </c>
      <c r="AH41" s="71">
        <v>46</v>
      </c>
      <c r="AI41" s="17">
        <v>10</v>
      </c>
      <c r="AJ41" s="215">
        <f t="shared" si="8"/>
        <v>46</v>
      </c>
      <c r="AK41" s="215">
        <f t="shared" si="9"/>
        <v>10</v>
      </c>
      <c r="AL41" s="17">
        <v>39</v>
      </c>
      <c r="AM41" s="17">
        <v>9</v>
      </c>
      <c r="AN41" s="17">
        <v>7</v>
      </c>
      <c r="AO41" s="17">
        <v>1</v>
      </c>
      <c r="AP41" s="91" t="s">
        <v>79</v>
      </c>
    </row>
    <row r="42" spans="1:42" x14ac:dyDescent="0.3">
      <c r="A42" s="165">
        <v>2015</v>
      </c>
      <c r="B42" s="150">
        <v>12991</v>
      </c>
      <c r="C42" s="151">
        <v>4774</v>
      </c>
      <c r="D42" s="215">
        <f t="shared" si="0"/>
        <v>12991</v>
      </c>
      <c r="E42" s="215">
        <f t="shared" si="1"/>
        <v>4774</v>
      </c>
      <c r="F42" s="151">
        <v>11686</v>
      </c>
      <c r="G42" s="151">
        <v>4336</v>
      </c>
      <c r="H42" s="151">
        <v>1305</v>
      </c>
      <c r="I42" s="152">
        <v>438</v>
      </c>
      <c r="J42" s="153">
        <v>8509</v>
      </c>
      <c r="K42" s="154">
        <v>3038</v>
      </c>
      <c r="L42" s="215">
        <f t="shared" si="2"/>
        <v>8509</v>
      </c>
      <c r="M42" s="215">
        <f t="shared" si="3"/>
        <v>3038</v>
      </c>
      <c r="N42" s="154">
        <v>7971</v>
      </c>
      <c r="O42" s="154">
        <v>2859</v>
      </c>
      <c r="P42" s="154">
        <v>538</v>
      </c>
      <c r="Q42" s="154">
        <v>179</v>
      </c>
      <c r="R42" s="155">
        <v>3991</v>
      </c>
      <c r="S42" s="154">
        <v>1636</v>
      </c>
      <c r="T42" s="215">
        <f t="shared" si="4"/>
        <v>3991</v>
      </c>
      <c r="U42" s="215">
        <f t="shared" si="5"/>
        <v>1636</v>
      </c>
      <c r="V42" s="154">
        <v>3452</v>
      </c>
      <c r="W42" s="154">
        <v>1425</v>
      </c>
      <c r="X42" s="154">
        <v>539</v>
      </c>
      <c r="Y42" s="154">
        <v>211</v>
      </c>
      <c r="Z42" s="155">
        <v>451</v>
      </c>
      <c r="AA42" s="154">
        <v>92</v>
      </c>
      <c r="AB42" s="215">
        <f t="shared" si="6"/>
        <v>451</v>
      </c>
      <c r="AC42" s="215">
        <f t="shared" si="7"/>
        <v>92</v>
      </c>
      <c r="AD42" s="154">
        <v>228</v>
      </c>
      <c r="AE42" s="154">
        <v>45</v>
      </c>
      <c r="AF42" s="154">
        <v>223</v>
      </c>
      <c r="AG42" s="154">
        <v>47</v>
      </c>
      <c r="AH42" s="155">
        <v>40</v>
      </c>
      <c r="AI42" s="154">
        <v>8</v>
      </c>
      <c r="AJ42" s="215">
        <f t="shared" si="8"/>
        <v>40</v>
      </c>
      <c r="AK42" s="215">
        <f t="shared" si="9"/>
        <v>8</v>
      </c>
      <c r="AL42" s="154">
        <v>35</v>
      </c>
      <c r="AM42" s="154">
        <v>7</v>
      </c>
      <c r="AN42" s="154">
        <v>5</v>
      </c>
      <c r="AO42" s="154">
        <v>1</v>
      </c>
      <c r="AP42" s="93" t="s">
        <v>79</v>
      </c>
    </row>
    <row r="43" spans="1:42" x14ac:dyDescent="0.3">
      <c r="A43" s="58">
        <v>2016</v>
      </c>
      <c r="B43" s="150">
        <v>12854</v>
      </c>
      <c r="C43" s="151">
        <v>4821</v>
      </c>
      <c r="D43" s="215">
        <f t="shared" si="0"/>
        <v>12854</v>
      </c>
      <c r="E43" s="215">
        <f t="shared" si="1"/>
        <v>4821</v>
      </c>
      <c r="F43" s="151">
        <v>11593</v>
      </c>
      <c r="G43" s="151">
        <v>4407</v>
      </c>
      <c r="H43" s="151">
        <v>1261</v>
      </c>
      <c r="I43" s="152">
        <v>414</v>
      </c>
      <c r="J43" s="153">
        <v>8688</v>
      </c>
      <c r="K43" s="154">
        <v>3218</v>
      </c>
      <c r="L43" s="215">
        <f t="shared" si="2"/>
        <v>8688</v>
      </c>
      <c r="M43" s="215">
        <f t="shared" si="3"/>
        <v>3218</v>
      </c>
      <c r="N43" s="154">
        <v>8160</v>
      </c>
      <c r="O43" s="154">
        <v>3042</v>
      </c>
      <c r="P43" s="154">
        <v>528</v>
      </c>
      <c r="Q43" s="154">
        <v>176</v>
      </c>
      <c r="R43" s="155">
        <v>3730</v>
      </c>
      <c r="S43" s="154">
        <v>1516</v>
      </c>
      <c r="T43" s="215">
        <f t="shared" si="4"/>
        <v>3730</v>
      </c>
      <c r="U43" s="215">
        <f t="shared" si="5"/>
        <v>1516</v>
      </c>
      <c r="V43" s="154">
        <v>3194</v>
      </c>
      <c r="W43" s="154">
        <v>1317</v>
      </c>
      <c r="X43" s="154">
        <v>536</v>
      </c>
      <c r="Y43" s="154">
        <v>199</v>
      </c>
      <c r="Z43" s="155">
        <v>401</v>
      </c>
      <c r="AA43" s="154">
        <v>79</v>
      </c>
      <c r="AB43" s="215">
        <f t="shared" si="6"/>
        <v>401</v>
      </c>
      <c r="AC43" s="215">
        <f t="shared" si="7"/>
        <v>79</v>
      </c>
      <c r="AD43" s="154">
        <v>210</v>
      </c>
      <c r="AE43" s="154">
        <v>40</v>
      </c>
      <c r="AF43" s="154">
        <v>191</v>
      </c>
      <c r="AG43" s="154">
        <v>39</v>
      </c>
      <c r="AH43" s="155">
        <v>35</v>
      </c>
      <c r="AI43" s="154">
        <v>8</v>
      </c>
      <c r="AJ43" s="215">
        <f t="shared" si="8"/>
        <v>35</v>
      </c>
      <c r="AK43" s="215">
        <f t="shared" si="9"/>
        <v>8</v>
      </c>
      <c r="AL43" s="154">
        <v>29</v>
      </c>
      <c r="AM43" s="154">
        <v>8</v>
      </c>
      <c r="AN43" s="154">
        <v>6</v>
      </c>
      <c r="AO43" s="154">
        <v>0</v>
      </c>
      <c r="AP43" s="93" t="s">
        <v>79</v>
      </c>
    </row>
    <row r="44" spans="1:42" ht="17.25" thickBot="1" x14ac:dyDescent="0.35">
      <c r="A44" s="121">
        <v>2017</v>
      </c>
      <c r="B44" s="101">
        <v>12804</v>
      </c>
      <c r="C44" s="134">
        <v>4906</v>
      </c>
      <c r="D44" s="215">
        <f t="shared" si="0"/>
        <v>12804</v>
      </c>
      <c r="E44" s="215">
        <f t="shared" si="1"/>
        <v>4906</v>
      </c>
      <c r="F44" s="134">
        <v>11570</v>
      </c>
      <c r="G44" s="134">
        <v>4497</v>
      </c>
      <c r="H44" s="134">
        <v>1234</v>
      </c>
      <c r="I44" s="136">
        <v>409</v>
      </c>
      <c r="J44" s="111">
        <v>8810</v>
      </c>
      <c r="K44" s="102">
        <v>3353</v>
      </c>
      <c r="L44" s="215">
        <f t="shared" si="2"/>
        <v>8810</v>
      </c>
      <c r="M44" s="215">
        <f t="shared" si="3"/>
        <v>3353</v>
      </c>
      <c r="N44" s="102">
        <v>8275</v>
      </c>
      <c r="O44" s="102">
        <v>3177</v>
      </c>
      <c r="P44" s="102">
        <v>535</v>
      </c>
      <c r="Q44" s="102">
        <v>176</v>
      </c>
      <c r="R44" s="103">
        <v>3587</v>
      </c>
      <c r="S44" s="102">
        <v>1470</v>
      </c>
      <c r="T44" s="215">
        <f t="shared" si="4"/>
        <v>3587</v>
      </c>
      <c r="U44" s="215">
        <f t="shared" si="5"/>
        <v>1470</v>
      </c>
      <c r="V44" s="102">
        <v>3055</v>
      </c>
      <c r="W44" s="102">
        <v>1272</v>
      </c>
      <c r="X44" s="102">
        <v>532</v>
      </c>
      <c r="Y44" s="102">
        <v>198</v>
      </c>
      <c r="Z44" s="103">
        <v>372</v>
      </c>
      <c r="AA44" s="102">
        <v>75</v>
      </c>
      <c r="AB44" s="215">
        <f t="shared" si="6"/>
        <v>372</v>
      </c>
      <c r="AC44" s="215">
        <f t="shared" si="7"/>
        <v>75</v>
      </c>
      <c r="AD44" s="102">
        <v>214</v>
      </c>
      <c r="AE44" s="102">
        <v>41</v>
      </c>
      <c r="AF44" s="102">
        <v>158</v>
      </c>
      <c r="AG44" s="102">
        <v>34</v>
      </c>
      <c r="AH44" s="103">
        <v>35</v>
      </c>
      <c r="AI44" s="102">
        <v>8</v>
      </c>
      <c r="AJ44" s="215">
        <f t="shared" si="8"/>
        <v>35</v>
      </c>
      <c r="AK44" s="215">
        <f t="shared" si="9"/>
        <v>8</v>
      </c>
      <c r="AL44" s="102">
        <v>26</v>
      </c>
      <c r="AM44" s="102">
        <v>7</v>
      </c>
      <c r="AN44" s="102">
        <v>9</v>
      </c>
      <c r="AO44" s="102">
        <v>1</v>
      </c>
      <c r="AP44" s="104" t="s">
        <v>79</v>
      </c>
    </row>
    <row r="45" spans="1:42" ht="17.25" thickBot="1" x14ac:dyDescent="0.35">
      <c r="A45" s="121">
        <v>2018</v>
      </c>
      <c r="B45" s="101">
        <v>12584</v>
      </c>
      <c r="C45" s="134">
        <v>4903</v>
      </c>
      <c r="D45" s="215">
        <f t="shared" si="0"/>
        <v>12584</v>
      </c>
      <c r="E45" s="215">
        <f t="shared" si="1"/>
        <v>4903</v>
      </c>
      <c r="F45" s="134">
        <v>11398</v>
      </c>
      <c r="G45" s="134">
        <v>4507</v>
      </c>
      <c r="H45" s="134">
        <v>1186</v>
      </c>
      <c r="I45" s="136">
        <v>396</v>
      </c>
      <c r="J45" s="111">
        <v>8819</v>
      </c>
      <c r="K45" s="102">
        <v>3454</v>
      </c>
      <c r="L45" s="215">
        <f t="shared" si="2"/>
        <v>8819</v>
      </c>
      <c r="M45" s="215">
        <f t="shared" si="3"/>
        <v>3454</v>
      </c>
      <c r="N45" s="102">
        <v>8297</v>
      </c>
      <c r="O45" s="102">
        <v>3279</v>
      </c>
      <c r="P45" s="102">
        <v>522</v>
      </c>
      <c r="Q45" s="102">
        <v>175</v>
      </c>
      <c r="R45" s="103">
        <v>3397</v>
      </c>
      <c r="S45" s="102">
        <v>1371</v>
      </c>
      <c r="T45" s="215">
        <f t="shared" si="4"/>
        <v>3397</v>
      </c>
      <c r="U45" s="215">
        <f t="shared" si="5"/>
        <v>1371</v>
      </c>
      <c r="V45" s="102">
        <v>2874</v>
      </c>
      <c r="W45" s="102">
        <v>1182</v>
      </c>
      <c r="X45" s="102">
        <v>523</v>
      </c>
      <c r="Y45" s="102">
        <v>189</v>
      </c>
      <c r="Z45" s="103">
        <v>333</v>
      </c>
      <c r="AA45" s="102">
        <v>72</v>
      </c>
      <c r="AB45" s="215">
        <f t="shared" si="6"/>
        <v>333</v>
      </c>
      <c r="AC45" s="215">
        <f t="shared" si="7"/>
        <v>72</v>
      </c>
      <c r="AD45" s="102">
        <v>204</v>
      </c>
      <c r="AE45" s="102">
        <v>41</v>
      </c>
      <c r="AF45" s="102">
        <v>129</v>
      </c>
      <c r="AG45" s="102">
        <v>31</v>
      </c>
      <c r="AH45" s="103">
        <v>35</v>
      </c>
      <c r="AI45" s="102">
        <v>6</v>
      </c>
      <c r="AJ45" s="215">
        <f t="shared" si="8"/>
        <v>35</v>
      </c>
      <c r="AK45" s="215">
        <f t="shared" si="9"/>
        <v>6</v>
      </c>
      <c r="AL45" s="102">
        <v>23</v>
      </c>
      <c r="AM45" s="102">
        <v>5</v>
      </c>
      <c r="AN45" s="102">
        <v>12</v>
      </c>
      <c r="AO45" s="102">
        <v>1</v>
      </c>
      <c r="AP45" s="104" t="s">
        <v>79</v>
      </c>
    </row>
    <row r="46" spans="1:42" ht="17.25" thickBot="1" x14ac:dyDescent="0.35">
      <c r="A46" s="121">
        <v>2019</v>
      </c>
      <c r="B46" s="101">
        <v>12327</v>
      </c>
      <c r="C46" s="134">
        <v>4944</v>
      </c>
      <c r="D46" s="215">
        <f t="shared" si="0"/>
        <v>12327</v>
      </c>
      <c r="E46" s="215">
        <f t="shared" si="1"/>
        <v>4944</v>
      </c>
      <c r="F46" s="134">
        <v>11205</v>
      </c>
      <c r="G46" s="134">
        <v>4557</v>
      </c>
      <c r="H46" s="134">
        <v>1122</v>
      </c>
      <c r="I46" s="136">
        <v>387</v>
      </c>
      <c r="J46" s="111">
        <v>8768</v>
      </c>
      <c r="K46" s="102">
        <v>3557</v>
      </c>
      <c r="L46" s="215">
        <f t="shared" si="2"/>
        <v>8768</v>
      </c>
      <c r="M46" s="215">
        <f t="shared" si="3"/>
        <v>3557</v>
      </c>
      <c r="N46" s="102">
        <v>8262</v>
      </c>
      <c r="O46" s="102">
        <v>3382</v>
      </c>
      <c r="P46" s="102">
        <v>506</v>
      </c>
      <c r="Q46" s="102">
        <v>175</v>
      </c>
      <c r="R46" s="103">
        <v>3225</v>
      </c>
      <c r="S46" s="102">
        <v>1318</v>
      </c>
      <c r="T46" s="215">
        <f t="shared" si="4"/>
        <v>3225</v>
      </c>
      <c r="U46" s="215">
        <f t="shared" si="5"/>
        <v>1318</v>
      </c>
      <c r="V46" s="102">
        <v>2731</v>
      </c>
      <c r="W46" s="102">
        <v>1133</v>
      </c>
      <c r="X46" s="102">
        <v>494</v>
      </c>
      <c r="Y46" s="102">
        <v>185</v>
      </c>
      <c r="Z46" s="103">
        <v>305</v>
      </c>
      <c r="AA46" s="102">
        <v>65</v>
      </c>
      <c r="AB46" s="215">
        <f t="shared" si="6"/>
        <v>305</v>
      </c>
      <c r="AC46" s="215">
        <f t="shared" si="7"/>
        <v>65</v>
      </c>
      <c r="AD46" s="102">
        <v>193</v>
      </c>
      <c r="AE46" s="102">
        <v>39</v>
      </c>
      <c r="AF46" s="102">
        <v>112</v>
      </c>
      <c r="AG46" s="102">
        <v>26</v>
      </c>
      <c r="AH46" s="103">
        <v>29</v>
      </c>
      <c r="AI46" s="102">
        <v>4</v>
      </c>
      <c r="AJ46" s="215">
        <f t="shared" si="8"/>
        <v>29</v>
      </c>
      <c r="AK46" s="215">
        <f t="shared" si="9"/>
        <v>4</v>
      </c>
      <c r="AL46" s="102">
        <v>19</v>
      </c>
      <c r="AM46" s="102">
        <v>3</v>
      </c>
      <c r="AN46" s="102">
        <v>10</v>
      </c>
      <c r="AO46" s="102">
        <v>1</v>
      </c>
      <c r="AP46" s="104" t="s">
        <v>79</v>
      </c>
    </row>
    <row r="47" spans="1:42" ht="17.25" thickBot="1" x14ac:dyDescent="0.35">
      <c r="A47" s="121">
        <v>2020</v>
      </c>
      <c r="B47" s="101">
        <v>12178</v>
      </c>
      <c r="C47" s="134">
        <v>5000</v>
      </c>
      <c r="D47" s="215">
        <f t="shared" si="0"/>
        <v>12178</v>
      </c>
      <c r="E47" s="215">
        <f t="shared" si="1"/>
        <v>5000</v>
      </c>
      <c r="F47" s="134">
        <v>11102</v>
      </c>
      <c r="G47" s="134">
        <v>4633</v>
      </c>
      <c r="H47" s="134">
        <v>1076</v>
      </c>
      <c r="I47" s="136">
        <v>367</v>
      </c>
      <c r="J47" s="111">
        <v>8726</v>
      </c>
      <c r="K47" s="102">
        <v>3674</v>
      </c>
      <c r="L47" s="215">
        <f t="shared" si="2"/>
        <v>8726</v>
      </c>
      <c r="M47" s="215">
        <f t="shared" si="3"/>
        <v>3674</v>
      </c>
      <c r="N47" s="102">
        <v>8231</v>
      </c>
      <c r="O47" s="102">
        <v>3501</v>
      </c>
      <c r="P47" s="102">
        <v>495</v>
      </c>
      <c r="Q47" s="102">
        <v>173</v>
      </c>
      <c r="R47" s="103">
        <v>3130</v>
      </c>
      <c r="S47" s="102">
        <v>1261</v>
      </c>
      <c r="T47" s="215">
        <f t="shared" si="4"/>
        <v>3130</v>
      </c>
      <c r="U47" s="215">
        <f t="shared" si="5"/>
        <v>1261</v>
      </c>
      <c r="V47" s="102">
        <v>2661</v>
      </c>
      <c r="W47" s="102">
        <v>1093</v>
      </c>
      <c r="X47" s="102">
        <v>469</v>
      </c>
      <c r="Y47" s="102">
        <v>168</v>
      </c>
      <c r="Z47" s="103">
        <v>296</v>
      </c>
      <c r="AA47" s="102">
        <v>60</v>
      </c>
      <c r="AB47" s="215">
        <f t="shared" si="6"/>
        <v>296</v>
      </c>
      <c r="AC47" s="215">
        <f t="shared" si="7"/>
        <v>60</v>
      </c>
      <c r="AD47" s="102">
        <v>193</v>
      </c>
      <c r="AE47" s="102">
        <v>36</v>
      </c>
      <c r="AF47" s="102">
        <v>103</v>
      </c>
      <c r="AG47" s="102">
        <v>24</v>
      </c>
      <c r="AH47" s="103">
        <v>26</v>
      </c>
      <c r="AI47" s="102">
        <v>5</v>
      </c>
      <c r="AJ47" s="215">
        <f t="shared" si="8"/>
        <v>26</v>
      </c>
      <c r="AK47" s="215">
        <f t="shared" si="9"/>
        <v>5</v>
      </c>
      <c r="AL47" s="102">
        <v>17</v>
      </c>
      <c r="AM47" s="102">
        <v>3</v>
      </c>
      <c r="AN47" s="102">
        <v>9</v>
      </c>
      <c r="AO47" s="102">
        <v>2</v>
      </c>
      <c r="AP47" s="104" t="s">
        <v>79</v>
      </c>
    </row>
    <row r="48" spans="1:42" ht="17.25" thickBot="1" x14ac:dyDescent="0.35">
      <c r="A48" s="121">
        <v>2021</v>
      </c>
      <c r="B48" s="101">
        <v>12028</v>
      </c>
      <c r="C48" s="134">
        <v>5023</v>
      </c>
      <c r="D48" s="215">
        <f t="shared" si="0"/>
        <v>12028</v>
      </c>
      <c r="E48" s="215">
        <f t="shared" si="1"/>
        <v>5023</v>
      </c>
      <c r="F48" s="134">
        <v>10998</v>
      </c>
      <c r="G48" s="134">
        <v>4677</v>
      </c>
      <c r="H48" s="134">
        <v>1030</v>
      </c>
      <c r="I48" s="136">
        <v>346</v>
      </c>
      <c r="J48" s="111">
        <v>8660</v>
      </c>
      <c r="K48" s="102">
        <v>3730</v>
      </c>
      <c r="L48" s="215">
        <f t="shared" si="2"/>
        <v>8660</v>
      </c>
      <c r="M48" s="215">
        <f t="shared" si="3"/>
        <v>3730</v>
      </c>
      <c r="N48" s="102">
        <v>8185</v>
      </c>
      <c r="O48" s="102">
        <v>3560</v>
      </c>
      <c r="P48" s="102">
        <v>475</v>
      </c>
      <c r="Q48" s="102">
        <v>170</v>
      </c>
      <c r="R48" s="103">
        <v>3056</v>
      </c>
      <c r="S48" s="102">
        <v>1239</v>
      </c>
      <c r="T48" s="215">
        <f t="shared" si="4"/>
        <v>3056</v>
      </c>
      <c r="U48" s="215">
        <f t="shared" si="5"/>
        <v>1239</v>
      </c>
      <c r="V48" s="102">
        <v>2602</v>
      </c>
      <c r="W48" s="102">
        <v>1086</v>
      </c>
      <c r="X48" s="102">
        <v>454</v>
      </c>
      <c r="Y48" s="102">
        <v>153</v>
      </c>
      <c r="Z48" s="103">
        <v>290</v>
      </c>
      <c r="AA48" s="102">
        <v>50</v>
      </c>
      <c r="AB48" s="215">
        <f t="shared" si="6"/>
        <v>290</v>
      </c>
      <c r="AC48" s="215">
        <f t="shared" si="7"/>
        <v>50</v>
      </c>
      <c r="AD48" s="102">
        <v>196</v>
      </c>
      <c r="AE48" s="102">
        <v>28</v>
      </c>
      <c r="AF48" s="102">
        <v>94</v>
      </c>
      <c r="AG48" s="102">
        <v>22</v>
      </c>
      <c r="AH48" s="103">
        <v>22</v>
      </c>
      <c r="AI48" s="102">
        <v>4</v>
      </c>
      <c r="AJ48" s="215">
        <f t="shared" si="8"/>
        <v>22</v>
      </c>
      <c r="AK48" s="215">
        <f t="shared" si="9"/>
        <v>4</v>
      </c>
      <c r="AL48" s="102">
        <v>15</v>
      </c>
      <c r="AM48" s="102">
        <v>3</v>
      </c>
      <c r="AN48" s="102">
        <v>7</v>
      </c>
      <c r="AO48" s="102">
        <v>1</v>
      </c>
      <c r="AP48" s="104" t="s">
        <v>79</v>
      </c>
    </row>
  </sheetData>
  <mergeCells count="28">
    <mergeCell ref="J4:K4"/>
    <mergeCell ref="N4:O4"/>
    <mergeCell ref="P4:Q4"/>
    <mergeCell ref="AB4:AC4"/>
    <mergeCell ref="AJ4:AK4"/>
    <mergeCell ref="X4:Y4"/>
    <mergeCell ref="Z4:AA4"/>
    <mergeCell ref="AD4:AE4"/>
    <mergeCell ref="AF4:AG4"/>
    <mergeCell ref="AH4:AI4"/>
    <mergeCell ref="R4:S4"/>
    <mergeCell ref="V4:W4"/>
    <mergeCell ref="B2:AP2"/>
    <mergeCell ref="A3:A5"/>
    <mergeCell ref="B3:I3"/>
    <mergeCell ref="J3:Q3"/>
    <mergeCell ref="R3:Y3"/>
    <mergeCell ref="Z3:AG3"/>
    <mergeCell ref="AH3:AO3"/>
    <mergeCell ref="AP3:AP5"/>
    <mergeCell ref="B4:C4"/>
    <mergeCell ref="F4:G4"/>
    <mergeCell ref="AN4:AO4"/>
    <mergeCell ref="D4:E4"/>
    <mergeCell ref="L4:M4"/>
    <mergeCell ref="T4:U4"/>
    <mergeCell ref="AL4:AM4"/>
    <mergeCell ref="H4:I4"/>
  </mergeCells>
  <phoneticPr fontId="32" type="noConversion"/>
  <conditionalFormatting sqref="B6:C48">
    <cfRule type="cellIs" dxfId="9" priority="5" operator="equal">
      <formula>D6</formula>
    </cfRule>
  </conditionalFormatting>
  <conditionalFormatting sqref="J6:K48">
    <cfRule type="cellIs" dxfId="8" priority="4" operator="equal">
      <formula>L6</formula>
    </cfRule>
  </conditionalFormatting>
  <conditionalFormatting sqref="R6:S48">
    <cfRule type="cellIs" dxfId="7" priority="3" operator="equal">
      <formula>T6</formula>
    </cfRule>
  </conditionalFormatting>
  <conditionalFormatting sqref="Z6:AA48">
    <cfRule type="cellIs" dxfId="6" priority="2" operator="equal">
      <formula>AB6</formula>
    </cfRule>
  </conditionalFormatting>
  <conditionalFormatting sqref="AH6:AI48">
    <cfRule type="cellIs" dxfId="5" priority="1" operator="equal">
      <formula>AJ6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7"/>
  <sheetViews>
    <sheetView topLeftCell="A9" zoomScaleNormal="100" workbookViewId="0">
      <selection activeCell="I65" sqref="I65:I66"/>
    </sheetView>
  </sheetViews>
  <sheetFormatPr defaultRowHeight="16.5" x14ac:dyDescent="0.3"/>
  <sheetData>
    <row r="1" spans="1:19" ht="17.25" thickBot="1" x14ac:dyDescent="0.35">
      <c r="B1" t="s">
        <v>106</v>
      </c>
      <c r="F1" t="s">
        <v>107</v>
      </c>
    </row>
    <row r="2" spans="1:19" ht="17.25" thickBot="1" x14ac:dyDescent="0.35">
      <c r="A2" s="791" t="s">
        <v>71</v>
      </c>
      <c r="B2" s="218" t="s">
        <v>104</v>
      </c>
      <c r="C2" s="219"/>
      <c r="E2" s="16"/>
      <c r="F2" s="216" t="s">
        <v>105</v>
      </c>
      <c r="G2" s="217"/>
    </row>
    <row r="3" spans="1:19" x14ac:dyDescent="0.3">
      <c r="A3" s="792"/>
      <c r="B3" s="794" t="s">
        <v>44</v>
      </c>
      <c r="C3" s="795"/>
      <c r="E3" s="683" t="s">
        <v>0</v>
      </c>
      <c r="F3" s="685" t="s">
        <v>44</v>
      </c>
      <c r="G3" s="686"/>
    </row>
    <row r="4" spans="1:19" x14ac:dyDescent="0.3">
      <c r="A4" s="793"/>
      <c r="B4" s="177" t="s">
        <v>68</v>
      </c>
      <c r="C4" s="175" t="s">
        <v>69</v>
      </c>
      <c r="E4" s="684"/>
      <c r="F4" s="122" t="s">
        <v>45</v>
      </c>
      <c r="G4" s="175" t="s">
        <v>46</v>
      </c>
      <c r="I4" s="224" t="s">
        <v>108</v>
      </c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19" x14ac:dyDescent="0.3">
      <c r="A5" s="118">
        <v>1979</v>
      </c>
      <c r="B5" s="220">
        <v>5236</v>
      </c>
      <c r="C5" s="208">
        <v>894</v>
      </c>
      <c r="E5" s="19">
        <v>1979</v>
      </c>
      <c r="F5" s="193">
        <v>4610</v>
      </c>
      <c r="G5" s="194">
        <v>668</v>
      </c>
      <c r="I5" s="225" t="s">
        <v>93</v>
      </c>
      <c r="J5" s="224"/>
      <c r="K5" s="224"/>
      <c r="L5" s="224"/>
      <c r="M5" s="224"/>
      <c r="N5" s="224"/>
      <c r="O5" s="224"/>
      <c r="P5" s="224"/>
      <c r="Q5" s="224"/>
      <c r="R5" s="224"/>
      <c r="S5" s="224"/>
    </row>
    <row r="6" spans="1:19" x14ac:dyDescent="0.3">
      <c r="A6" s="23" t="s">
        <v>4</v>
      </c>
      <c r="B6" s="220">
        <v>5488</v>
      </c>
      <c r="C6" s="208">
        <v>916</v>
      </c>
      <c r="E6" s="23" t="s">
        <v>4</v>
      </c>
      <c r="F6" s="196">
        <v>4866</v>
      </c>
      <c r="G6" s="194">
        <v>722</v>
      </c>
    </row>
    <row r="7" spans="1:19" x14ac:dyDescent="0.3">
      <c r="A7" s="23" t="s">
        <v>5</v>
      </c>
      <c r="B7" s="220">
        <v>5941</v>
      </c>
      <c r="C7" s="208">
        <v>1081</v>
      </c>
      <c r="E7" s="23" t="s">
        <v>5</v>
      </c>
      <c r="F7" s="196">
        <v>5086</v>
      </c>
      <c r="G7" s="194">
        <v>796</v>
      </c>
    </row>
    <row r="8" spans="1:19" x14ac:dyDescent="0.3">
      <c r="A8" s="23" t="s">
        <v>6</v>
      </c>
      <c r="B8" s="220">
        <v>6392</v>
      </c>
      <c r="C8" s="208">
        <v>1258</v>
      </c>
      <c r="E8" s="23" t="s">
        <v>6</v>
      </c>
      <c r="F8" s="196">
        <v>5424</v>
      </c>
      <c r="G8" s="194">
        <v>907</v>
      </c>
    </row>
    <row r="9" spans="1:19" x14ac:dyDescent="0.3">
      <c r="A9" s="23" t="s">
        <v>7</v>
      </c>
      <c r="B9" s="220">
        <v>6372</v>
      </c>
      <c r="C9" s="208">
        <v>1350</v>
      </c>
      <c r="E9" s="23" t="s">
        <v>7</v>
      </c>
      <c r="F9" s="196">
        <v>5358</v>
      </c>
      <c r="G9" s="194">
        <v>944</v>
      </c>
    </row>
    <row r="10" spans="1:19" x14ac:dyDescent="0.3">
      <c r="A10" s="23" t="s">
        <v>8</v>
      </c>
      <c r="B10" s="220">
        <v>6413</v>
      </c>
      <c r="C10" s="208">
        <v>1421</v>
      </c>
      <c r="E10" s="23" t="s">
        <v>8</v>
      </c>
      <c r="F10" s="196">
        <v>5412</v>
      </c>
      <c r="G10" s="194">
        <v>1002</v>
      </c>
    </row>
    <row r="11" spans="1:19" x14ac:dyDescent="0.3">
      <c r="A11" s="23" t="s">
        <v>9</v>
      </c>
      <c r="B11" s="220">
        <v>6406</v>
      </c>
      <c r="C11" s="208">
        <v>1513</v>
      </c>
      <c r="E11" s="23" t="s">
        <v>9</v>
      </c>
      <c r="F11" s="196">
        <v>5362</v>
      </c>
      <c r="G11" s="194">
        <v>1048</v>
      </c>
    </row>
    <row r="12" spans="1:19" ht="17.25" thickBot="1" x14ac:dyDescent="0.35">
      <c r="A12" s="58" t="s">
        <v>10</v>
      </c>
      <c r="B12" s="221">
        <v>6465</v>
      </c>
      <c r="C12" s="209">
        <v>1595</v>
      </c>
      <c r="E12" s="23" t="s">
        <v>10</v>
      </c>
      <c r="F12" s="196">
        <v>5364</v>
      </c>
      <c r="G12" s="194">
        <v>1088</v>
      </c>
    </row>
    <row r="13" spans="1:19" x14ac:dyDescent="0.3">
      <c r="A13" s="70" t="s">
        <v>11</v>
      </c>
      <c r="B13" s="222">
        <v>6458</v>
      </c>
      <c r="C13" s="210">
        <v>1625</v>
      </c>
      <c r="E13" s="23" t="s">
        <v>11</v>
      </c>
      <c r="F13" s="196">
        <v>5366</v>
      </c>
      <c r="G13" s="194">
        <v>1120</v>
      </c>
    </row>
    <row r="14" spans="1:19" x14ac:dyDescent="0.3">
      <c r="A14" s="23" t="s">
        <v>12</v>
      </c>
      <c r="B14" s="220">
        <v>6762</v>
      </c>
      <c r="C14" s="208">
        <v>1747</v>
      </c>
      <c r="E14" s="23" t="s">
        <v>12</v>
      </c>
      <c r="F14" s="196">
        <v>5615</v>
      </c>
      <c r="G14" s="194">
        <v>1209</v>
      </c>
    </row>
    <row r="15" spans="1:19" x14ac:dyDescent="0.3">
      <c r="A15" s="23" t="s">
        <v>13</v>
      </c>
      <c r="B15" s="220">
        <v>6999</v>
      </c>
      <c r="C15" s="208">
        <v>1841</v>
      </c>
      <c r="E15" s="23" t="s">
        <v>13</v>
      </c>
      <c r="F15" s="196">
        <v>5832</v>
      </c>
      <c r="G15" s="194">
        <v>1273</v>
      </c>
    </row>
    <row r="16" spans="1:19" x14ac:dyDescent="0.3">
      <c r="A16" s="119" t="s">
        <v>14</v>
      </c>
      <c r="B16" s="220">
        <v>7382</v>
      </c>
      <c r="C16" s="208">
        <v>1950</v>
      </c>
      <c r="E16" s="23" t="s">
        <v>14</v>
      </c>
      <c r="F16" s="196">
        <v>6139</v>
      </c>
      <c r="G16" s="194">
        <v>1322</v>
      </c>
    </row>
    <row r="17" spans="1:7" x14ac:dyDescent="0.3">
      <c r="A17" s="119" t="s">
        <v>15</v>
      </c>
      <c r="B17" s="220">
        <v>7953</v>
      </c>
      <c r="C17" s="208">
        <v>2130</v>
      </c>
      <c r="E17" s="23" t="s">
        <v>15</v>
      </c>
      <c r="F17" s="196">
        <v>6593</v>
      </c>
      <c r="G17" s="194">
        <v>1405</v>
      </c>
    </row>
    <row r="18" spans="1:7" x14ac:dyDescent="0.3">
      <c r="A18" s="119" t="s">
        <v>16</v>
      </c>
      <c r="B18" s="220">
        <v>8518</v>
      </c>
      <c r="C18" s="208">
        <v>2376</v>
      </c>
      <c r="E18" s="23" t="s">
        <v>16</v>
      </c>
      <c r="F18" s="196">
        <v>7044</v>
      </c>
      <c r="G18" s="194">
        <v>1535</v>
      </c>
    </row>
    <row r="19" spans="1:7" x14ac:dyDescent="0.3">
      <c r="A19" s="23" t="s">
        <v>17</v>
      </c>
      <c r="B19" s="220">
        <v>9024</v>
      </c>
      <c r="C19" s="208">
        <v>2585</v>
      </c>
      <c r="E19" s="23" t="s">
        <v>17</v>
      </c>
      <c r="F19" s="196">
        <v>7437</v>
      </c>
      <c r="G19" s="194">
        <v>1649</v>
      </c>
    </row>
    <row r="20" spans="1:7" x14ac:dyDescent="0.3">
      <c r="A20" s="23" t="s">
        <v>18</v>
      </c>
      <c r="B20" s="220">
        <v>9375</v>
      </c>
      <c r="C20" s="208">
        <v>2791</v>
      </c>
      <c r="E20" s="23" t="s">
        <v>18</v>
      </c>
      <c r="F20" s="196">
        <v>7654</v>
      </c>
      <c r="G20" s="194">
        <v>1702</v>
      </c>
    </row>
    <row r="21" spans="1:7" x14ac:dyDescent="0.3">
      <c r="A21" s="23" t="s">
        <v>19</v>
      </c>
      <c r="B21" s="220">
        <v>10384</v>
      </c>
      <c r="C21" s="208">
        <v>3152</v>
      </c>
      <c r="E21" s="23" t="s">
        <v>19</v>
      </c>
      <c r="F21" s="196">
        <v>8426</v>
      </c>
      <c r="G21" s="194">
        <v>1898</v>
      </c>
    </row>
    <row r="22" spans="1:7" x14ac:dyDescent="0.3">
      <c r="A22" s="23" t="s">
        <v>20</v>
      </c>
      <c r="B22" s="220">
        <v>11515</v>
      </c>
      <c r="C22" s="208">
        <v>3559</v>
      </c>
      <c r="E22" s="23" t="s">
        <v>20</v>
      </c>
      <c r="F22" s="196">
        <v>9278</v>
      </c>
      <c r="G22" s="194">
        <v>2116</v>
      </c>
    </row>
    <row r="23" spans="1:7" ht="17.25" thickBot="1" x14ac:dyDescent="0.35">
      <c r="A23" s="120" t="s">
        <v>21</v>
      </c>
      <c r="B23" s="223">
        <v>12468</v>
      </c>
      <c r="C23" s="211">
        <v>3963</v>
      </c>
      <c r="E23" s="23" t="s">
        <v>21</v>
      </c>
      <c r="F23" s="196">
        <v>9935</v>
      </c>
      <c r="G23" s="194">
        <v>2306</v>
      </c>
    </row>
    <row r="24" spans="1:7" x14ac:dyDescent="0.3">
      <c r="A24" s="118" t="s">
        <v>22</v>
      </c>
      <c r="B24" s="98">
        <v>10926</v>
      </c>
      <c r="C24" s="77">
        <v>2578</v>
      </c>
      <c r="E24" s="23" t="s">
        <v>22</v>
      </c>
      <c r="F24" s="124">
        <v>10926</v>
      </c>
      <c r="G24" s="21">
        <v>2578</v>
      </c>
    </row>
    <row r="25" spans="1:7" x14ac:dyDescent="0.3">
      <c r="A25" s="23" t="s">
        <v>23</v>
      </c>
      <c r="B25" s="90">
        <v>11381</v>
      </c>
      <c r="C25" s="3">
        <v>2664</v>
      </c>
      <c r="E25" s="23" t="s">
        <v>23</v>
      </c>
      <c r="F25" s="124">
        <v>11381</v>
      </c>
      <c r="G25" s="21">
        <v>2664</v>
      </c>
    </row>
    <row r="26" spans="1:7" x14ac:dyDescent="0.3">
      <c r="A26" s="23" t="s">
        <v>24</v>
      </c>
      <c r="B26" s="90">
        <v>11707</v>
      </c>
      <c r="C26" s="3">
        <v>2764</v>
      </c>
      <c r="E26" s="23" t="s">
        <v>24</v>
      </c>
      <c r="F26" s="124">
        <v>11707</v>
      </c>
      <c r="G26" s="21">
        <v>2764</v>
      </c>
    </row>
    <row r="27" spans="1:7" x14ac:dyDescent="0.3">
      <c r="A27" s="23" t="s">
        <v>25</v>
      </c>
      <c r="B27" s="90">
        <v>11897</v>
      </c>
      <c r="C27" s="3">
        <v>2866</v>
      </c>
      <c r="E27" s="23" t="s">
        <v>25</v>
      </c>
      <c r="F27" s="124">
        <v>11897</v>
      </c>
      <c r="G27" s="21">
        <v>2866</v>
      </c>
    </row>
    <row r="28" spans="1:7" x14ac:dyDescent="0.3">
      <c r="A28" s="23" t="s">
        <v>26</v>
      </c>
      <c r="B28" s="90">
        <v>12156</v>
      </c>
      <c r="C28" s="3">
        <v>2979</v>
      </c>
      <c r="E28" s="23" t="s">
        <v>26</v>
      </c>
      <c r="F28" s="124">
        <v>12156</v>
      </c>
      <c r="G28" s="21">
        <v>2979</v>
      </c>
    </row>
    <row r="29" spans="1:7" x14ac:dyDescent="0.3">
      <c r="A29" s="23" t="s">
        <v>27</v>
      </c>
      <c r="B29" s="90">
        <v>11974</v>
      </c>
      <c r="C29" s="3">
        <v>2965</v>
      </c>
      <c r="E29" s="23" t="s">
        <v>27</v>
      </c>
      <c r="F29" s="124">
        <v>11974</v>
      </c>
      <c r="G29" s="21">
        <v>2965</v>
      </c>
    </row>
    <row r="30" spans="1:7" x14ac:dyDescent="0.3">
      <c r="A30" s="23" t="s">
        <v>28</v>
      </c>
      <c r="B30" s="90">
        <v>11872</v>
      </c>
      <c r="C30" s="3">
        <v>3019</v>
      </c>
      <c r="E30" s="23" t="s">
        <v>28</v>
      </c>
      <c r="F30" s="124">
        <v>11872</v>
      </c>
      <c r="G30" s="21">
        <v>3019</v>
      </c>
    </row>
    <row r="31" spans="1:7" x14ac:dyDescent="0.3">
      <c r="A31" s="23" t="s">
        <v>29</v>
      </c>
      <c r="B31" s="90">
        <v>12027</v>
      </c>
      <c r="C31" s="3">
        <v>3214</v>
      </c>
      <c r="E31" s="23" t="s">
        <v>29</v>
      </c>
      <c r="F31" s="124">
        <v>12027</v>
      </c>
      <c r="G31" s="21">
        <v>3214</v>
      </c>
    </row>
    <row r="32" spans="1:7" x14ac:dyDescent="0.3">
      <c r="A32" s="23" t="s">
        <v>30</v>
      </c>
      <c r="B32" s="90">
        <v>11857</v>
      </c>
      <c r="C32" s="3">
        <v>3314</v>
      </c>
      <c r="E32" s="23" t="s">
        <v>30</v>
      </c>
      <c r="F32" s="124">
        <v>11857</v>
      </c>
      <c r="G32" s="21">
        <v>3314</v>
      </c>
    </row>
    <row r="33" spans="1:7" x14ac:dyDescent="0.3">
      <c r="A33" s="23" t="s">
        <v>31</v>
      </c>
      <c r="B33" s="90">
        <v>11685</v>
      </c>
      <c r="C33" s="3">
        <v>3319</v>
      </c>
      <c r="E33" s="23" t="s">
        <v>31</v>
      </c>
      <c r="F33" s="124">
        <v>11685</v>
      </c>
      <c r="G33" s="21">
        <v>3319</v>
      </c>
    </row>
    <row r="34" spans="1:7" x14ac:dyDescent="0.3">
      <c r="A34" s="23" t="s">
        <v>32</v>
      </c>
      <c r="B34" s="90">
        <v>12100</v>
      </c>
      <c r="C34" s="3">
        <v>3569</v>
      </c>
      <c r="E34" s="23" t="s">
        <v>32</v>
      </c>
      <c r="F34" s="124">
        <v>12100</v>
      </c>
      <c r="G34" s="21">
        <v>3569</v>
      </c>
    </row>
    <row r="35" spans="1:7" x14ac:dyDescent="0.3">
      <c r="A35" s="23" t="s">
        <v>33</v>
      </c>
      <c r="B35" s="90">
        <v>12451</v>
      </c>
      <c r="C35" s="3">
        <v>3776</v>
      </c>
      <c r="E35" s="23" t="s">
        <v>33</v>
      </c>
      <c r="F35" s="124">
        <v>12451</v>
      </c>
      <c r="G35" s="21">
        <v>3776</v>
      </c>
    </row>
    <row r="36" spans="1:7" x14ac:dyDescent="0.3">
      <c r="A36" s="23" t="s">
        <v>34</v>
      </c>
      <c r="B36" s="90">
        <v>12530</v>
      </c>
      <c r="C36" s="3">
        <v>3955</v>
      </c>
      <c r="E36" s="23" t="s">
        <v>34</v>
      </c>
      <c r="F36" s="124">
        <v>12530</v>
      </c>
      <c r="G36" s="21">
        <v>3955</v>
      </c>
    </row>
    <row r="37" spans="1:7" x14ac:dyDescent="0.3">
      <c r="A37" s="23" t="s">
        <v>35</v>
      </c>
      <c r="B37" s="90">
        <v>12891</v>
      </c>
      <c r="C37" s="3">
        <v>4224</v>
      </c>
      <c r="E37" s="23" t="s">
        <v>35</v>
      </c>
      <c r="F37" s="124">
        <v>12891</v>
      </c>
      <c r="G37" s="21">
        <v>4224</v>
      </c>
    </row>
    <row r="38" spans="1:7" x14ac:dyDescent="0.3">
      <c r="A38" s="23" t="s">
        <v>36</v>
      </c>
      <c r="B38" s="90">
        <v>13078</v>
      </c>
      <c r="C38" s="3">
        <v>4483</v>
      </c>
      <c r="E38" s="23" t="s">
        <v>36</v>
      </c>
      <c r="F38" s="124">
        <v>13078</v>
      </c>
      <c r="G38" s="21">
        <v>4483</v>
      </c>
    </row>
    <row r="39" spans="1:7" x14ac:dyDescent="0.3">
      <c r="A39" s="23" t="s">
        <v>37</v>
      </c>
      <c r="B39" s="90">
        <v>13015</v>
      </c>
      <c r="C39" s="3">
        <v>4550</v>
      </c>
      <c r="E39" s="23" t="s">
        <v>37</v>
      </c>
      <c r="F39" s="124">
        <v>13015</v>
      </c>
      <c r="G39" s="21">
        <v>4550</v>
      </c>
    </row>
    <row r="40" spans="1:7" x14ac:dyDescent="0.3">
      <c r="A40" s="23" t="s">
        <v>42</v>
      </c>
      <c r="B40" s="100">
        <v>12920</v>
      </c>
      <c r="C40" s="133">
        <v>4621</v>
      </c>
      <c r="E40" s="30" t="s">
        <v>42</v>
      </c>
      <c r="F40" s="124">
        <v>12920</v>
      </c>
      <c r="G40" s="21">
        <v>4621</v>
      </c>
    </row>
    <row r="41" spans="1:7" x14ac:dyDescent="0.3">
      <c r="A41" s="165">
        <v>2015</v>
      </c>
      <c r="B41" s="150">
        <v>12991</v>
      </c>
      <c r="C41" s="151">
        <v>4774</v>
      </c>
      <c r="E41" s="158">
        <v>2015</v>
      </c>
      <c r="F41" s="127">
        <v>12991</v>
      </c>
      <c r="G41" s="57">
        <v>4774</v>
      </c>
    </row>
    <row r="42" spans="1:7" x14ac:dyDescent="0.3">
      <c r="A42" s="58">
        <v>2016</v>
      </c>
      <c r="B42" s="150">
        <v>12854</v>
      </c>
      <c r="C42" s="151">
        <v>4821</v>
      </c>
      <c r="E42" s="141">
        <v>2016</v>
      </c>
      <c r="F42" s="127">
        <v>12854</v>
      </c>
      <c r="G42" s="57">
        <v>4821</v>
      </c>
    </row>
    <row r="43" spans="1:7" ht="17.25" thickBot="1" x14ac:dyDescent="0.35">
      <c r="A43" s="121">
        <v>2017</v>
      </c>
      <c r="B43" s="101">
        <v>12804</v>
      </c>
      <c r="C43" s="134">
        <v>4906</v>
      </c>
      <c r="E43" s="34">
        <v>2017</v>
      </c>
      <c r="F43" s="125">
        <v>12804</v>
      </c>
      <c r="G43" s="126">
        <v>4906</v>
      </c>
    </row>
    <row r="44" spans="1:7" ht="17.25" thickBot="1" x14ac:dyDescent="0.35">
      <c r="A44" s="121">
        <v>2018</v>
      </c>
      <c r="B44" s="101">
        <v>12584</v>
      </c>
      <c r="C44" s="134">
        <v>4903</v>
      </c>
      <c r="E44" s="34">
        <v>2018</v>
      </c>
      <c r="F44" s="125">
        <v>12584</v>
      </c>
      <c r="G44" s="126">
        <v>4903</v>
      </c>
    </row>
    <row r="45" spans="1:7" ht="17.25" thickBot="1" x14ac:dyDescent="0.35">
      <c r="A45" s="121">
        <v>2019</v>
      </c>
      <c r="B45" s="101">
        <v>12327</v>
      </c>
      <c r="C45" s="134">
        <v>4944</v>
      </c>
      <c r="E45" s="34">
        <v>2019</v>
      </c>
      <c r="F45" s="125">
        <v>12327</v>
      </c>
      <c r="G45" s="126">
        <v>4944</v>
      </c>
    </row>
    <row r="46" spans="1:7" ht="17.25" thickBot="1" x14ac:dyDescent="0.35">
      <c r="A46" s="121">
        <v>2020</v>
      </c>
      <c r="B46" s="101">
        <v>12178</v>
      </c>
      <c r="C46" s="134">
        <v>5000</v>
      </c>
      <c r="E46" s="34">
        <v>2020</v>
      </c>
      <c r="F46" s="125">
        <v>12178</v>
      </c>
      <c r="G46" s="126">
        <v>5000</v>
      </c>
    </row>
    <row r="47" spans="1:7" ht="17.25" thickBot="1" x14ac:dyDescent="0.35">
      <c r="A47" s="121">
        <v>2021</v>
      </c>
      <c r="B47" s="101">
        <v>12028</v>
      </c>
      <c r="C47" s="134">
        <v>5023</v>
      </c>
      <c r="E47" s="34">
        <v>2021</v>
      </c>
      <c r="F47" s="125">
        <v>12028</v>
      </c>
      <c r="G47" s="126">
        <v>5023</v>
      </c>
    </row>
  </sheetData>
  <mergeCells count="4">
    <mergeCell ref="A2:A4"/>
    <mergeCell ref="B3:C3"/>
    <mergeCell ref="E3:E4"/>
    <mergeCell ref="F3:G3"/>
  </mergeCells>
  <phoneticPr fontId="32" type="noConversion"/>
  <conditionalFormatting sqref="A5:C47">
    <cfRule type="cellIs" dxfId="4" priority="1" operator="equal">
      <formula>E5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7"/>
  <sheetViews>
    <sheetView workbookViewId="0">
      <selection activeCell="I65" sqref="I65:I66"/>
    </sheetView>
  </sheetViews>
  <sheetFormatPr defaultRowHeight="16.5" x14ac:dyDescent="0.3"/>
  <cols>
    <col min="1" max="3" width="9" style="16"/>
  </cols>
  <sheetData>
    <row r="1" spans="1:19" ht="17.25" thickBot="1" x14ac:dyDescent="0.35"/>
    <row r="2" spans="1:19" x14ac:dyDescent="0.3">
      <c r="A2" s="791" t="s">
        <v>71</v>
      </c>
      <c r="B2" s="218" t="s">
        <v>104</v>
      </c>
      <c r="C2" s="219"/>
      <c r="E2" s="791" t="s">
        <v>71</v>
      </c>
      <c r="F2" s="218" t="s">
        <v>109</v>
      </c>
      <c r="G2" s="219"/>
    </row>
    <row r="3" spans="1:19" x14ac:dyDescent="0.3">
      <c r="A3" s="792"/>
      <c r="B3" s="794" t="s">
        <v>44</v>
      </c>
      <c r="C3" s="795"/>
      <c r="E3" s="792"/>
      <c r="F3" s="794" t="s">
        <v>44</v>
      </c>
      <c r="G3" s="795"/>
    </row>
    <row r="4" spans="1:19" x14ac:dyDescent="0.3">
      <c r="A4" s="793"/>
      <c r="B4" s="177" t="s">
        <v>68</v>
      </c>
      <c r="C4" s="175" t="s">
        <v>69</v>
      </c>
      <c r="E4" s="793"/>
      <c r="F4" s="177" t="s">
        <v>68</v>
      </c>
      <c r="G4" s="175" t="s">
        <v>69</v>
      </c>
      <c r="I4" s="224" t="s">
        <v>108</v>
      </c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19" x14ac:dyDescent="0.3">
      <c r="A5" s="118">
        <v>1979</v>
      </c>
      <c r="B5" s="220">
        <v>5236</v>
      </c>
      <c r="C5" s="208">
        <v>894</v>
      </c>
      <c r="E5">
        <v>1979</v>
      </c>
      <c r="F5">
        <v>4610</v>
      </c>
      <c r="G5">
        <v>668</v>
      </c>
      <c r="I5" s="225" t="s">
        <v>93</v>
      </c>
      <c r="J5" s="224"/>
      <c r="K5" s="224"/>
      <c r="L5" s="224"/>
      <c r="M5" s="224"/>
      <c r="N5" s="224"/>
      <c r="O5" s="224"/>
      <c r="P5" s="224"/>
      <c r="Q5" s="224"/>
      <c r="R5" s="224"/>
      <c r="S5" s="224"/>
    </row>
    <row r="6" spans="1:19" x14ac:dyDescent="0.3">
      <c r="A6" s="23" t="s">
        <v>4</v>
      </c>
      <c r="B6" s="220">
        <v>5488</v>
      </c>
      <c r="C6" s="208">
        <v>916</v>
      </c>
      <c r="E6" t="s">
        <v>4</v>
      </c>
      <c r="F6">
        <v>4866</v>
      </c>
      <c r="G6">
        <v>722</v>
      </c>
    </row>
    <row r="7" spans="1:19" x14ac:dyDescent="0.3">
      <c r="A7" s="23" t="s">
        <v>5</v>
      </c>
      <c r="B7" s="220">
        <v>5941</v>
      </c>
      <c r="C7" s="208">
        <v>1081</v>
      </c>
      <c r="E7" t="s">
        <v>5</v>
      </c>
      <c r="F7">
        <v>5086</v>
      </c>
      <c r="G7">
        <v>796</v>
      </c>
    </row>
    <row r="8" spans="1:19" x14ac:dyDescent="0.3">
      <c r="A8" s="23" t="s">
        <v>6</v>
      </c>
      <c r="B8" s="220">
        <v>6392</v>
      </c>
      <c r="C8" s="208">
        <v>1258</v>
      </c>
      <c r="E8" t="s">
        <v>6</v>
      </c>
      <c r="F8">
        <v>5424</v>
      </c>
      <c r="G8">
        <v>907</v>
      </c>
    </row>
    <row r="9" spans="1:19" x14ac:dyDescent="0.3">
      <c r="A9" s="23" t="s">
        <v>7</v>
      </c>
      <c r="B9" s="220">
        <v>6372</v>
      </c>
      <c r="C9" s="208">
        <v>1350</v>
      </c>
      <c r="E9" t="s">
        <v>7</v>
      </c>
      <c r="F9">
        <v>5358</v>
      </c>
      <c r="G9">
        <v>944</v>
      </c>
    </row>
    <row r="10" spans="1:19" x14ac:dyDescent="0.3">
      <c r="A10" s="23" t="s">
        <v>8</v>
      </c>
      <c r="B10" s="220">
        <v>6413</v>
      </c>
      <c r="C10" s="208">
        <v>1421</v>
      </c>
      <c r="E10" t="s">
        <v>8</v>
      </c>
      <c r="F10">
        <v>5412</v>
      </c>
      <c r="G10">
        <v>1002</v>
      </c>
    </row>
    <row r="11" spans="1:19" x14ac:dyDescent="0.3">
      <c r="A11" s="23" t="s">
        <v>9</v>
      </c>
      <c r="B11" s="220">
        <v>6406</v>
      </c>
      <c r="C11" s="208">
        <v>1513</v>
      </c>
      <c r="E11" t="s">
        <v>9</v>
      </c>
      <c r="F11">
        <v>5362</v>
      </c>
      <c r="G11">
        <v>1048</v>
      </c>
    </row>
    <row r="12" spans="1:19" ht="17.25" thickBot="1" x14ac:dyDescent="0.35">
      <c r="A12" s="58" t="s">
        <v>10</v>
      </c>
      <c r="B12" s="221">
        <v>6465</v>
      </c>
      <c r="C12" s="209">
        <v>1595</v>
      </c>
      <c r="E12" t="s">
        <v>10</v>
      </c>
      <c r="F12">
        <v>5364</v>
      </c>
      <c r="G12">
        <v>1088</v>
      </c>
    </row>
    <row r="13" spans="1:19" x14ac:dyDescent="0.3">
      <c r="A13" s="70" t="s">
        <v>11</v>
      </c>
      <c r="B13" s="222">
        <v>6458</v>
      </c>
      <c r="C13" s="210">
        <v>1625</v>
      </c>
      <c r="E13" t="s">
        <v>11</v>
      </c>
      <c r="F13">
        <v>5366</v>
      </c>
      <c r="G13">
        <v>1120</v>
      </c>
    </row>
    <row r="14" spans="1:19" x14ac:dyDescent="0.3">
      <c r="A14" s="23" t="s">
        <v>12</v>
      </c>
      <c r="B14" s="220">
        <v>6762</v>
      </c>
      <c r="C14" s="208">
        <v>1747</v>
      </c>
      <c r="E14" t="s">
        <v>12</v>
      </c>
      <c r="F14">
        <v>5615</v>
      </c>
      <c r="G14">
        <v>1209</v>
      </c>
    </row>
    <row r="15" spans="1:19" x14ac:dyDescent="0.3">
      <c r="A15" s="23" t="s">
        <v>13</v>
      </c>
      <c r="B15" s="220">
        <v>6999</v>
      </c>
      <c r="C15" s="208">
        <v>1841</v>
      </c>
      <c r="E15" t="s">
        <v>13</v>
      </c>
      <c r="F15">
        <v>5832</v>
      </c>
      <c r="G15">
        <v>1273</v>
      </c>
    </row>
    <row r="16" spans="1:19" x14ac:dyDescent="0.3">
      <c r="A16" s="119" t="s">
        <v>14</v>
      </c>
      <c r="B16" s="220">
        <v>7382</v>
      </c>
      <c r="C16" s="208">
        <v>1950</v>
      </c>
      <c r="E16" t="s">
        <v>14</v>
      </c>
      <c r="F16">
        <v>6139</v>
      </c>
      <c r="G16">
        <v>1322</v>
      </c>
    </row>
    <row r="17" spans="1:7" x14ac:dyDescent="0.3">
      <c r="A17" s="119" t="s">
        <v>15</v>
      </c>
      <c r="B17" s="220">
        <v>7953</v>
      </c>
      <c r="C17" s="208">
        <v>2130</v>
      </c>
      <c r="E17" t="s">
        <v>15</v>
      </c>
      <c r="F17">
        <v>6593</v>
      </c>
      <c r="G17">
        <v>1405</v>
      </c>
    </row>
    <row r="18" spans="1:7" x14ac:dyDescent="0.3">
      <c r="A18" s="119" t="s">
        <v>16</v>
      </c>
      <c r="B18" s="220">
        <v>8518</v>
      </c>
      <c r="C18" s="208">
        <v>2376</v>
      </c>
      <c r="E18" t="s">
        <v>16</v>
      </c>
      <c r="F18">
        <v>7044</v>
      </c>
      <c r="G18">
        <v>1535</v>
      </c>
    </row>
    <row r="19" spans="1:7" x14ac:dyDescent="0.3">
      <c r="A19" s="23" t="s">
        <v>17</v>
      </c>
      <c r="B19" s="220">
        <v>9024</v>
      </c>
      <c r="C19" s="208">
        <v>2585</v>
      </c>
      <c r="E19" t="s">
        <v>17</v>
      </c>
      <c r="F19">
        <v>7437</v>
      </c>
      <c r="G19">
        <v>1649</v>
      </c>
    </row>
    <row r="20" spans="1:7" x14ac:dyDescent="0.3">
      <c r="A20" s="23" t="s">
        <v>18</v>
      </c>
      <c r="B20" s="220">
        <v>9375</v>
      </c>
      <c r="C20" s="208">
        <v>2791</v>
      </c>
      <c r="E20" t="s">
        <v>18</v>
      </c>
      <c r="F20">
        <v>7654</v>
      </c>
      <c r="G20">
        <v>1702</v>
      </c>
    </row>
    <row r="21" spans="1:7" x14ac:dyDescent="0.3">
      <c r="A21" s="23" t="s">
        <v>19</v>
      </c>
      <c r="B21" s="220">
        <v>10384</v>
      </c>
      <c r="C21" s="208">
        <v>3152</v>
      </c>
      <c r="E21" t="s">
        <v>19</v>
      </c>
      <c r="F21">
        <v>8426</v>
      </c>
      <c r="G21">
        <v>1898</v>
      </c>
    </row>
    <row r="22" spans="1:7" x14ac:dyDescent="0.3">
      <c r="A22" s="23" t="s">
        <v>20</v>
      </c>
      <c r="B22" s="220">
        <v>11515</v>
      </c>
      <c r="C22" s="208">
        <v>3559</v>
      </c>
      <c r="E22" t="s">
        <v>20</v>
      </c>
      <c r="F22">
        <v>9278</v>
      </c>
      <c r="G22">
        <v>2116</v>
      </c>
    </row>
    <row r="23" spans="1:7" ht="17.25" thickBot="1" x14ac:dyDescent="0.35">
      <c r="A23" s="120" t="s">
        <v>21</v>
      </c>
      <c r="B23" s="223">
        <v>12468</v>
      </c>
      <c r="C23" s="211">
        <v>3963</v>
      </c>
      <c r="E23" t="s">
        <v>21</v>
      </c>
      <c r="F23">
        <v>9935</v>
      </c>
      <c r="G23">
        <v>2306</v>
      </c>
    </row>
    <row r="24" spans="1:7" x14ac:dyDescent="0.3">
      <c r="A24" s="118" t="s">
        <v>22</v>
      </c>
      <c r="B24" s="227">
        <v>10926</v>
      </c>
      <c r="C24" s="228">
        <v>2578</v>
      </c>
      <c r="E24" t="s">
        <v>22</v>
      </c>
      <c r="F24">
        <v>10926</v>
      </c>
      <c r="G24">
        <v>2578</v>
      </c>
    </row>
    <row r="25" spans="1:7" x14ac:dyDescent="0.3">
      <c r="A25" s="23" t="s">
        <v>23</v>
      </c>
      <c r="B25" s="226">
        <v>11381</v>
      </c>
      <c r="C25" s="7">
        <v>2664</v>
      </c>
      <c r="E25" t="s">
        <v>23</v>
      </c>
      <c r="F25">
        <v>11381</v>
      </c>
      <c r="G25">
        <v>2664</v>
      </c>
    </row>
    <row r="26" spans="1:7" x14ac:dyDescent="0.3">
      <c r="A26" s="23" t="s">
        <v>24</v>
      </c>
      <c r="B26" s="226">
        <v>11707</v>
      </c>
      <c r="C26" s="7">
        <v>2764</v>
      </c>
      <c r="E26" t="s">
        <v>24</v>
      </c>
      <c r="F26">
        <v>11707</v>
      </c>
      <c r="G26">
        <v>2764</v>
      </c>
    </row>
    <row r="27" spans="1:7" x14ac:dyDescent="0.3">
      <c r="A27" s="23" t="s">
        <v>25</v>
      </c>
      <c r="B27" s="226">
        <v>11897</v>
      </c>
      <c r="C27" s="7">
        <v>2866</v>
      </c>
      <c r="E27" t="s">
        <v>25</v>
      </c>
      <c r="F27">
        <v>11897</v>
      </c>
      <c r="G27">
        <v>2866</v>
      </c>
    </row>
    <row r="28" spans="1:7" x14ac:dyDescent="0.3">
      <c r="A28" s="23" t="s">
        <v>26</v>
      </c>
      <c r="B28" s="226">
        <v>12156</v>
      </c>
      <c r="C28" s="7">
        <v>2979</v>
      </c>
      <c r="E28" t="s">
        <v>26</v>
      </c>
      <c r="F28">
        <v>12156</v>
      </c>
      <c r="G28">
        <v>2979</v>
      </c>
    </row>
    <row r="29" spans="1:7" x14ac:dyDescent="0.3">
      <c r="A29" s="23" t="s">
        <v>27</v>
      </c>
      <c r="B29" s="226">
        <v>11974</v>
      </c>
      <c r="C29" s="7">
        <v>2965</v>
      </c>
      <c r="E29" t="s">
        <v>27</v>
      </c>
      <c r="F29">
        <v>11974</v>
      </c>
      <c r="G29">
        <v>2965</v>
      </c>
    </row>
    <row r="30" spans="1:7" x14ac:dyDescent="0.3">
      <c r="A30" s="23" t="s">
        <v>28</v>
      </c>
      <c r="B30" s="226">
        <v>11872</v>
      </c>
      <c r="C30" s="7">
        <v>3019</v>
      </c>
      <c r="E30" t="s">
        <v>28</v>
      </c>
      <c r="F30">
        <v>11872</v>
      </c>
      <c r="G30">
        <v>3019</v>
      </c>
    </row>
    <row r="31" spans="1:7" x14ac:dyDescent="0.3">
      <c r="A31" s="23" t="s">
        <v>29</v>
      </c>
      <c r="B31" s="226">
        <v>12027</v>
      </c>
      <c r="C31" s="7">
        <v>3214</v>
      </c>
      <c r="E31" t="s">
        <v>29</v>
      </c>
      <c r="F31">
        <v>12027</v>
      </c>
      <c r="G31">
        <v>3214</v>
      </c>
    </row>
    <row r="32" spans="1:7" x14ac:dyDescent="0.3">
      <c r="A32" s="23" t="s">
        <v>30</v>
      </c>
      <c r="B32" s="226">
        <v>11857</v>
      </c>
      <c r="C32" s="7">
        <v>3314</v>
      </c>
      <c r="E32" t="s">
        <v>30</v>
      </c>
      <c r="F32">
        <v>11857</v>
      </c>
      <c r="G32">
        <v>3314</v>
      </c>
    </row>
    <row r="33" spans="1:7" x14ac:dyDescent="0.3">
      <c r="A33" s="23" t="s">
        <v>31</v>
      </c>
      <c r="B33" s="226">
        <v>11685</v>
      </c>
      <c r="C33" s="7">
        <v>3319</v>
      </c>
      <c r="E33" t="s">
        <v>31</v>
      </c>
      <c r="F33">
        <v>11685</v>
      </c>
      <c r="G33">
        <v>3319</v>
      </c>
    </row>
    <row r="34" spans="1:7" x14ac:dyDescent="0.3">
      <c r="A34" s="23" t="s">
        <v>32</v>
      </c>
      <c r="B34" s="226">
        <v>12100</v>
      </c>
      <c r="C34" s="7">
        <v>3569</v>
      </c>
      <c r="E34" t="s">
        <v>32</v>
      </c>
      <c r="F34">
        <v>12100</v>
      </c>
      <c r="G34">
        <v>3569</v>
      </c>
    </row>
    <row r="35" spans="1:7" x14ac:dyDescent="0.3">
      <c r="A35" s="23" t="s">
        <v>33</v>
      </c>
      <c r="B35" s="226">
        <v>12451</v>
      </c>
      <c r="C35" s="7">
        <v>3776</v>
      </c>
      <c r="E35" t="s">
        <v>33</v>
      </c>
      <c r="F35">
        <v>12451</v>
      </c>
      <c r="G35">
        <v>3776</v>
      </c>
    </row>
    <row r="36" spans="1:7" x14ac:dyDescent="0.3">
      <c r="A36" s="23" t="s">
        <v>34</v>
      </c>
      <c r="B36" s="226">
        <v>12530</v>
      </c>
      <c r="C36" s="7">
        <v>3955</v>
      </c>
      <c r="E36" t="s">
        <v>34</v>
      </c>
      <c r="F36">
        <v>12530</v>
      </c>
      <c r="G36">
        <v>3955</v>
      </c>
    </row>
    <row r="37" spans="1:7" x14ac:dyDescent="0.3">
      <c r="A37" s="23" t="s">
        <v>35</v>
      </c>
      <c r="B37" s="226">
        <v>12891</v>
      </c>
      <c r="C37" s="7">
        <v>4224</v>
      </c>
      <c r="E37" t="s">
        <v>35</v>
      </c>
      <c r="F37">
        <v>12891</v>
      </c>
      <c r="G37">
        <v>4224</v>
      </c>
    </row>
    <row r="38" spans="1:7" x14ac:dyDescent="0.3">
      <c r="A38" s="23" t="s">
        <v>36</v>
      </c>
      <c r="B38" s="226">
        <v>13078</v>
      </c>
      <c r="C38" s="7">
        <v>4483</v>
      </c>
      <c r="E38" t="s">
        <v>36</v>
      </c>
      <c r="F38">
        <v>13078</v>
      </c>
      <c r="G38">
        <v>4483</v>
      </c>
    </row>
    <row r="39" spans="1:7" x14ac:dyDescent="0.3">
      <c r="A39" s="23" t="s">
        <v>37</v>
      </c>
      <c r="B39" s="226">
        <v>13015</v>
      </c>
      <c r="C39" s="7">
        <v>4550</v>
      </c>
      <c r="E39" t="s">
        <v>37</v>
      </c>
      <c r="F39">
        <v>13015</v>
      </c>
      <c r="G39">
        <v>4550</v>
      </c>
    </row>
    <row r="40" spans="1:7" x14ac:dyDescent="0.3">
      <c r="A40" s="23" t="s">
        <v>42</v>
      </c>
      <c r="B40" s="229">
        <v>12920</v>
      </c>
      <c r="C40" s="133">
        <v>4621</v>
      </c>
      <c r="E40" t="s">
        <v>42</v>
      </c>
      <c r="F40">
        <v>12920</v>
      </c>
      <c r="G40">
        <v>4621</v>
      </c>
    </row>
    <row r="41" spans="1:7" x14ac:dyDescent="0.3">
      <c r="A41" s="165">
        <v>2015</v>
      </c>
      <c r="B41" s="230">
        <v>12991</v>
      </c>
      <c r="C41" s="151">
        <v>4774</v>
      </c>
      <c r="E41" t="s">
        <v>43</v>
      </c>
      <c r="F41">
        <v>12991</v>
      </c>
      <c r="G41">
        <v>4774</v>
      </c>
    </row>
    <row r="42" spans="1:7" x14ac:dyDescent="0.3">
      <c r="A42" s="58">
        <v>2016</v>
      </c>
      <c r="B42" s="230">
        <v>12854</v>
      </c>
      <c r="C42" s="151">
        <v>4821</v>
      </c>
      <c r="E42">
        <v>2016</v>
      </c>
      <c r="F42">
        <v>12854</v>
      </c>
      <c r="G42">
        <v>4821</v>
      </c>
    </row>
    <row r="43" spans="1:7" ht="17.25" thickBot="1" x14ac:dyDescent="0.35">
      <c r="A43" s="121">
        <v>2017</v>
      </c>
      <c r="B43" s="231">
        <v>12804</v>
      </c>
      <c r="C43" s="134">
        <v>4906</v>
      </c>
      <c r="E43">
        <v>2017</v>
      </c>
      <c r="F43">
        <v>12804</v>
      </c>
      <c r="G43">
        <v>4906</v>
      </c>
    </row>
    <row r="44" spans="1:7" ht="17.25" thickBot="1" x14ac:dyDescent="0.35">
      <c r="A44" s="121">
        <v>2018</v>
      </c>
      <c r="B44" s="231">
        <v>12584</v>
      </c>
      <c r="C44" s="134">
        <v>4903</v>
      </c>
      <c r="E44">
        <v>2018</v>
      </c>
      <c r="F44">
        <v>12584</v>
      </c>
      <c r="G44">
        <v>4903</v>
      </c>
    </row>
    <row r="45" spans="1:7" ht="17.25" thickBot="1" x14ac:dyDescent="0.35">
      <c r="A45" s="121">
        <v>2019</v>
      </c>
      <c r="B45" s="231">
        <v>12327</v>
      </c>
      <c r="C45" s="134">
        <v>4944</v>
      </c>
      <c r="E45">
        <v>2019</v>
      </c>
      <c r="F45">
        <v>12327</v>
      </c>
      <c r="G45">
        <v>4944</v>
      </c>
    </row>
    <row r="46" spans="1:7" ht="17.25" thickBot="1" x14ac:dyDescent="0.35">
      <c r="A46" s="121">
        <v>2020</v>
      </c>
      <c r="B46" s="231">
        <v>12178</v>
      </c>
      <c r="C46" s="134">
        <v>5000</v>
      </c>
      <c r="E46">
        <v>2020</v>
      </c>
      <c r="F46">
        <v>12178</v>
      </c>
      <c r="G46">
        <v>5000</v>
      </c>
    </row>
    <row r="47" spans="1:7" ht="17.25" thickBot="1" x14ac:dyDescent="0.35">
      <c r="A47" s="121">
        <v>2021</v>
      </c>
      <c r="B47" s="231">
        <v>12028</v>
      </c>
      <c r="C47" s="134">
        <v>5023</v>
      </c>
      <c r="E47">
        <v>2021</v>
      </c>
      <c r="F47">
        <v>12028</v>
      </c>
      <c r="G47">
        <v>5023</v>
      </c>
    </row>
  </sheetData>
  <mergeCells count="4">
    <mergeCell ref="A2:A4"/>
    <mergeCell ref="B3:C3"/>
    <mergeCell ref="E2:E4"/>
    <mergeCell ref="F3:G3"/>
  </mergeCells>
  <phoneticPr fontId="32" type="noConversion"/>
  <conditionalFormatting sqref="A5:A47">
    <cfRule type="cellIs" dxfId="3" priority="7" operator="equal">
      <formula>E5</formula>
    </cfRule>
    <cfRule type="cellIs" dxfId="2" priority="8" operator="equal">
      <formula>#REF!</formula>
    </cfRule>
  </conditionalFormatting>
  <conditionalFormatting sqref="B5:C47">
    <cfRule type="cellIs" dxfId="1" priority="9" operator="equal">
      <formula>F5</formula>
    </cfRule>
    <cfRule type="cellIs" dxfId="0" priority="10" operator="equal">
      <formula>E5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X114"/>
  <sheetViews>
    <sheetView topLeftCell="A7" zoomScale="55" zoomScaleNormal="55" workbookViewId="0">
      <selection activeCell="I65" sqref="I65:I66"/>
    </sheetView>
  </sheetViews>
  <sheetFormatPr defaultRowHeight="16.5" x14ac:dyDescent="0.3"/>
  <cols>
    <col min="1" max="1" width="9" style="16"/>
    <col min="2" max="3" width="10.125" style="16" customWidth="1"/>
    <col min="4" max="5" width="10.125" style="182" customWidth="1"/>
    <col min="6" max="11" width="10.125" style="2" customWidth="1"/>
    <col min="17" max="18" width="9" style="182"/>
  </cols>
  <sheetData>
    <row r="2" spans="1:24" ht="17.25" thickBot="1" x14ac:dyDescent="0.35">
      <c r="B2" s="6"/>
      <c r="C2" s="6"/>
      <c r="D2" s="181"/>
      <c r="E2" s="181"/>
      <c r="F2" s="6"/>
      <c r="G2" s="6"/>
      <c r="H2" s="6"/>
      <c r="I2" s="6"/>
      <c r="J2" s="6"/>
      <c r="K2" s="6"/>
    </row>
    <row r="3" spans="1:24" ht="17.25" thickBot="1" x14ac:dyDescent="0.35">
      <c r="B3" s="680" t="s">
        <v>47</v>
      </c>
      <c r="C3" s="681"/>
      <c r="D3" s="681"/>
      <c r="E3" s="681"/>
      <c r="F3" s="681"/>
      <c r="G3" s="681"/>
      <c r="H3" s="681"/>
      <c r="I3" s="681"/>
      <c r="J3" s="681"/>
      <c r="K3" s="682"/>
      <c r="N3" s="694" t="s">
        <v>0</v>
      </c>
      <c r="O3" s="696" t="s">
        <v>97</v>
      </c>
      <c r="P3" s="697"/>
      <c r="Q3" s="697"/>
      <c r="R3" s="697"/>
      <c r="S3" s="697"/>
      <c r="T3" s="697"/>
      <c r="U3" s="697"/>
      <c r="V3" s="697"/>
      <c r="W3" s="697"/>
      <c r="X3" s="698"/>
    </row>
    <row r="4" spans="1:24" x14ac:dyDescent="0.3">
      <c r="A4" s="683" t="s">
        <v>0</v>
      </c>
      <c r="B4" s="685" t="s">
        <v>44</v>
      </c>
      <c r="C4" s="686"/>
      <c r="D4" s="690" t="s">
        <v>95</v>
      </c>
      <c r="E4" s="691"/>
      <c r="F4" s="687" t="s">
        <v>1</v>
      </c>
      <c r="G4" s="688"/>
      <c r="H4" s="687" t="s">
        <v>2</v>
      </c>
      <c r="I4" s="688"/>
      <c r="J4" s="687" t="s">
        <v>3</v>
      </c>
      <c r="K4" s="689"/>
      <c r="N4" s="694"/>
      <c r="O4" s="699" t="s">
        <v>44</v>
      </c>
      <c r="P4" s="700"/>
      <c r="Q4" s="692" t="s">
        <v>96</v>
      </c>
      <c r="R4" s="693"/>
      <c r="S4" s="701" t="s">
        <v>1</v>
      </c>
      <c r="T4" s="702"/>
      <c r="U4" s="701" t="s">
        <v>2</v>
      </c>
      <c r="V4" s="702"/>
      <c r="W4" s="701" t="s">
        <v>3</v>
      </c>
      <c r="X4" s="703"/>
    </row>
    <row r="5" spans="1:24" x14ac:dyDescent="0.3">
      <c r="A5" s="684"/>
      <c r="B5" s="122" t="s">
        <v>45</v>
      </c>
      <c r="C5" s="175" t="s">
        <v>46</v>
      </c>
      <c r="D5" s="183" t="s">
        <v>45</v>
      </c>
      <c r="E5" s="184" t="s">
        <v>46</v>
      </c>
      <c r="F5" s="176" t="s">
        <v>45</v>
      </c>
      <c r="G5" s="176" t="s">
        <v>46</v>
      </c>
      <c r="H5" s="176" t="s">
        <v>45</v>
      </c>
      <c r="I5" s="176" t="s">
        <v>46</v>
      </c>
      <c r="J5" s="176" t="s">
        <v>45</v>
      </c>
      <c r="K5" s="178" t="s">
        <v>46</v>
      </c>
      <c r="N5" s="695"/>
      <c r="O5" s="66" t="s">
        <v>45</v>
      </c>
      <c r="P5" s="43" t="s">
        <v>46</v>
      </c>
      <c r="Q5" s="183" t="s">
        <v>45</v>
      </c>
      <c r="R5" s="184" t="s">
        <v>46</v>
      </c>
      <c r="S5" s="40" t="s">
        <v>45</v>
      </c>
      <c r="T5" s="40" t="s">
        <v>46</v>
      </c>
      <c r="U5" s="40" t="s">
        <v>45</v>
      </c>
      <c r="V5" s="40" t="s">
        <v>46</v>
      </c>
      <c r="W5" s="40" t="s">
        <v>45</v>
      </c>
      <c r="X5" s="44" t="s">
        <v>46</v>
      </c>
    </row>
    <row r="6" spans="1:24" x14ac:dyDescent="0.3">
      <c r="A6" s="19">
        <v>1979</v>
      </c>
      <c r="B6" s="123">
        <v>4610</v>
      </c>
      <c r="C6" s="21">
        <v>668</v>
      </c>
      <c r="D6" s="185">
        <f>SUM(F6,H6,J6)</f>
        <v>4610</v>
      </c>
      <c r="E6" s="185">
        <f>SUM(G6,I6,K6)</f>
        <v>668</v>
      </c>
      <c r="F6" s="21">
        <v>869</v>
      </c>
      <c r="G6" s="21">
        <v>46</v>
      </c>
      <c r="H6" s="21">
        <v>172</v>
      </c>
      <c r="I6" s="21">
        <v>103</v>
      </c>
      <c r="J6" s="21">
        <v>3569</v>
      </c>
      <c r="K6" s="22">
        <v>519</v>
      </c>
      <c r="N6" s="38">
        <v>1979</v>
      </c>
      <c r="O6" s="45">
        <v>4610</v>
      </c>
      <c r="P6" s="21">
        <v>668</v>
      </c>
      <c r="Q6" s="185">
        <f>SUM(S6,U6,W6)</f>
        <v>4610</v>
      </c>
      <c r="R6" s="185">
        <f>SUM(T6,V6,X6)</f>
        <v>668</v>
      </c>
      <c r="S6" s="21">
        <v>869</v>
      </c>
      <c r="T6" s="21">
        <v>46</v>
      </c>
      <c r="U6" s="21">
        <v>172</v>
      </c>
      <c r="V6" s="21">
        <v>103</v>
      </c>
      <c r="W6" s="21">
        <v>3569</v>
      </c>
      <c r="X6" s="22">
        <v>519</v>
      </c>
    </row>
    <row r="7" spans="1:24" x14ac:dyDescent="0.3">
      <c r="A7" s="23" t="s">
        <v>4</v>
      </c>
      <c r="B7" s="124">
        <v>4866</v>
      </c>
      <c r="C7" s="21">
        <v>722</v>
      </c>
      <c r="D7" s="185">
        <f t="shared" ref="D7:D48" si="0">SUM(F7,H7,J7)</f>
        <v>4866</v>
      </c>
      <c r="E7" s="185">
        <f t="shared" ref="E7:E48" si="1">SUM(G7,I7,K7)</f>
        <v>722</v>
      </c>
      <c r="F7" s="21">
        <v>944</v>
      </c>
      <c r="G7" s="21">
        <v>52</v>
      </c>
      <c r="H7" s="21">
        <v>188</v>
      </c>
      <c r="I7" s="21">
        <v>119</v>
      </c>
      <c r="J7" s="21">
        <v>3734</v>
      </c>
      <c r="K7" s="25">
        <v>551</v>
      </c>
      <c r="N7" s="41" t="s">
        <v>4</v>
      </c>
      <c r="O7" s="46">
        <v>4866</v>
      </c>
      <c r="P7" s="21">
        <v>722</v>
      </c>
      <c r="Q7" s="185">
        <f t="shared" ref="Q7:Q48" si="2">SUM(S7,U7,W7)</f>
        <v>4866</v>
      </c>
      <c r="R7" s="185">
        <f t="shared" ref="R7:R48" si="3">SUM(T7,V7,X7)</f>
        <v>722</v>
      </c>
      <c r="S7" s="21">
        <v>944</v>
      </c>
      <c r="T7" s="21">
        <v>52</v>
      </c>
      <c r="U7" s="21">
        <v>188</v>
      </c>
      <c r="V7" s="21">
        <v>119</v>
      </c>
      <c r="W7" s="21">
        <v>3734</v>
      </c>
      <c r="X7" s="25">
        <v>551</v>
      </c>
    </row>
    <row r="8" spans="1:24" x14ac:dyDescent="0.3">
      <c r="A8" s="23" t="s">
        <v>5</v>
      </c>
      <c r="B8" s="124">
        <v>5086</v>
      </c>
      <c r="C8" s="21">
        <v>796</v>
      </c>
      <c r="D8" s="185">
        <f t="shared" si="0"/>
        <v>5086</v>
      </c>
      <c r="E8" s="185">
        <f t="shared" si="1"/>
        <v>796</v>
      </c>
      <c r="F8" s="21">
        <v>993</v>
      </c>
      <c r="G8" s="21">
        <v>54</v>
      </c>
      <c r="H8" s="21">
        <v>202</v>
      </c>
      <c r="I8" s="21">
        <v>132</v>
      </c>
      <c r="J8" s="21">
        <v>3891</v>
      </c>
      <c r="K8" s="22">
        <v>610</v>
      </c>
      <c r="N8" s="41" t="s">
        <v>5</v>
      </c>
      <c r="O8" s="46">
        <v>5086</v>
      </c>
      <c r="P8" s="21">
        <v>796</v>
      </c>
      <c r="Q8" s="185">
        <f t="shared" si="2"/>
        <v>5086</v>
      </c>
      <c r="R8" s="185">
        <f t="shared" si="3"/>
        <v>796</v>
      </c>
      <c r="S8" s="21">
        <v>993</v>
      </c>
      <c r="T8" s="21">
        <v>54</v>
      </c>
      <c r="U8" s="21">
        <v>202</v>
      </c>
      <c r="V8" s="21">
        <v>132</v>
      </c>
      <c r="W8" s="21">
        <v>3891</v>
      </c>
      <c r="X8" s="22">
        <v>610</v>
      </c>
    </row>
    <row r="9" spans="1:24" x14ac:dyDescent="0.3">
      <c r="A9" s="23" t="s">
        <v>6</v>
      </c>
      <c r="B9" s="124">
        <v>5424</v>
      </c>
      <c r="C9" s="21">
        <v>907</v>
      </c>
      <c r="D9" s="185">
        <f t="shared" si="0"/>
        <v>5424</v>
      </c>
      <c r="E9" s="185">
        <f t="shared" si="1"/>
        <v>907</v>
      </c>
      <c r="F9" s="21">
        <v>1137</v>
      </c>
      <c r="G9" s="21">
        <v>95</v>
      </c>
      <c r="H9" s="21">
        <v>166</v>
      </c>
      <c r="I9" s="21">
        <v>121</v>
      </c>
      <c r="J9" s="21">
        <v>4121</v>
      </c>
      <c r="K9" s="22">
        <v>691</v>
      </c>
      <c r="N9" s="41" t="s">
        <v>6</v>
      </c>
      <c r="O9" s="46">
        <v>5424</v>
      </c>
      <c r="P9" s="21">
        <v>907</v>
      </c>
      <c r="Q9" s="185">
        <f t="shared" si="2"/>
        <v>5424</v>
      </c>
      <c r="R9" s="185">
        <f t="shared" si="3"/>
        <v>907</v>
      </c>
      <c r="S9" s="21">
        <v>1137</v>
      </c>
      <c r="T9" s="21">
        <v>95</v>
      </c>
      <c r="U9" s="21">
        <v>166</v>
      </c>
      <c r="V9" s="21">
        <v>121</v>
      </c>
      <c r="W9" s="21">
        <v>4121</v>
      </c>
      <c r="X9" s="22">
        <v>691</v>
      </c>
    </row>
    <row r="10" spans="1:24" x14ac:dyDescent="0.3">
      <c r="A10" s="23" t="s">
        <v>7</v>
      </c>
      <c r="B10" s="124">
        <v>5358</v>
      </c>
      <c r="C10" s="21">
        <v>944</v>
      </c>
      <c r="D10" s="185">
        <f t="shared" si="0"/>
        <v>5358</v>
      </c>
      <c r="E10" s="185">
        <f t="shared" si="1"/>
        <v>944</v>
      </c>
      <c r="F10" s="21">
        <v>1131</v>
      </c>
      <c r="G10" s="21">
        <v>105</v>
      </c>
      <c r="H10" s="21">
        <v>16</v>
      </c>
      <c r="I10" s="21">
        <v>9</v>
      </c>
      <c r="J10" s="21">
        <v>4211</v>
      </c>
      <c r="K10" s="22">
        <v>830</v>
      </c>
      <c r="N10" s="41" t="s">
        <v>7</v>
      </c>
      <c r="O10" s="46">
        <v>5358</v>
      </c>
      <c r="P10" s="21">
        <v>944</v>
      </c>
      <c r="Q10" s="185">
        <f t="shared" si="2"/>
        <v>5358</v>
      </c>
      <c r="R10" s="185">
        <f t="shared" si="3"/>
        <v>944</v>
      </c>
      <c r="S10" s="21">
        <v>1131</v>
      </c>
      <c r="T10" s="21">
        <v>105</v>
      </c>
      <c r="U10" s="21">
        <v>16</v>
      </c>
      <c r="V10" s="21">
        <v>9</v>
      </c>
      <c r="W10" s="21">
        <v>4211</v>
      </c>
      <c r="X10" s="22">
        <v>830</v>
      </c>
    </row>
    <row r="11" spans="1:24" x14ac:dyDescent="0.3">
      <c r="A11" s="23" t="s">
        <v>8</v>
      </c>
      <c r="B11" s="124">
        <v>5412</v>
      </c>
      <c r="C11" s="21">
        <v>1002</v>
      </c>
      <c r="D11" s="185">
        <f t="shared" si="0"/>
        <v>5412</v>
      </c>
      <c r="E11" s="185">
        <f t="shared" si="1"/>
        <v>1002</v>
      </c>
      <c r="F11" s="21">
        <v>1039</v>
      </c>
      <c r="G11" s="21">
        <v>104</v>
      </c>
      <c r="H11" s="21">
        <v>8</v>
      </c>
      <c r="I11" s="21">
        <v>8</v>
      </c>
      <c r="J11" s="21">
        <v>4365</v>
      </c>
      <c r="K11" s="22">
        <v>890</v>
      </c>
      <c r="N11" s="41" t="s">
        <v>8</v>
      </c>
      <c r="O11" s="46">
        <v>5412</v>
      </c>
      <c r="P11" s="21">
        <v>1002</v>
      </c>
      <c r="Q11" s="185">
        <f t="shared" si="2"/>
        <v>5412</v>
      </c>
      <c r="R11" s="185">
        <f t="shared" si="3"/>
        <v>1002</v>
      </c>
      <c r="S11" s="21">
        <v>1039</v>
      </c>
      <c r="T11" s="21">
        <v>104</v>
      </c>
      <c r="U11" s="21">
        <v>8</v>
      </c>
      <c r="V11" s="21">
        <v>8</v>
      </c>
      <c r="W11" s="21">
        <v>4365</v>
      </c>
      <c r="X11" s="22">
        <v>890</v>
      </c>
    </row>
    <row r="12" spans="1:24" x14ac:dyDescent="0.3">
      <c r="A12" s="23" t="s">
        <v>9</v>
      </c>
      <c r="B12" s="124">
        <v>5362</v>
      </c>
      <c r="C12" s="21">
        <v>1048</v>
      </c>
      <c r="D12" s="185">
        <f t="shared" si="0"/>
        <v>5362</v>
      </c>
      <c r="E12" s="185">
        <f t="shared" si="1"/>
        <v>1048</v>
      </c>
      <c r="F12" s="21">
        <v>842</v>
      </c>
      <c r="G12" s="21">
        <v>92</v>
      </c>
      <c r="H12" s="21">
        <v>3</v>
      </c>
      <c r="I12" s="21">
        <v>3</v>
      </c>
      <c r="J12" s="21">
        <v>4517</v>
      </c>
      <c r="K12" s="22">
        <v>953</v>
      </c>
      <c r="N12" s="41" t="s">
        <v>9</v>
      </c>
      <c r="O12" s="46">
        <v>5362</v>
      </c>
      <c r="P12" s="21">
        <v>1048</v>
      </c>
      <c r="Q12" s="185">
        <f t="shared" si="2"/>
        <v>5362</v>
      </c>
      <c r="R12" s="185">
        <f t="shared" si="3"/>
        <v>1048</v>
      </c>
      <c r="S12" s="21">
        <v>842</v>
      </c>
      <c r="T12" s="21">
        <v>92</v>
      </c>
      <c r="U12" s="21">
        <v>3</v>
      </c>
      <c r="V12" s="21">
        <v>3</v>
      </c>
      <c r="W12" s="21">
        <v>4517</v>
      </c>
      <c r="X12" s="22">
        <v>953</v>
      </c>
    </row>
    <row r="13" spans="1:24" x14ac:dyDescent="0.3">
      <c r="A13" s="23" t="s">
        <v>10</v>
      </c>
      <c r="B13" s="124">
        <v>5364</v>
      </c>
      <c r="C13" s="21">
        <v>1088</v>
      </c>
      <c r="D13" s="185">
        <f t="shared" si="0"/>
        <v>5364</v>
      </c>
      <c r="E13" s="185">
        <f t="shared" si="1"/>
        <v>1088</v>
      </c>
      <c r="F13" s="21">
        <v>828</v>
      </c>
      <c r="G13" s="21">
        <v>75</v>
      </c>
      <c r="H13" s="21">
        <v>0</v>
      </c>
      <c r="I13" s="21">
        <v>0</v>
      </c>
      <c r="J13" s="21">
        <v>4536</v>
      </c>
      <c r="K13" s="22">
        <v>1013</v>
      </c>
      <c r="N13" s="41" t="s">
        <v>10</v>
      </c>
      <c r="O13" s="46">
        <v>5364</v>
      </c>
      <c r="P13" s="21">
        <v>1088</v>
      </c>
      <c r="Q13" s="185">
        <f t="shared" si="2"/>
        <v>5364</v>
      </c>
      <c r="R13" s="185">
        <f t="shared" si="3"/>
        <v>1088</v>
      </c>
      <c r="S13" s="21">
        <v>828</v>
      </c>
      <c r="T13" s="21">
        <v>75</v>
      </c>
      <c r="U13" s="21">
        <v>0</v>
      </c>
      <c r="V13" s="21">
        <v>0</v>
      </c>
      <c r="W13" s="21">
        <v>4536</v>
      </c>
      <c r="X13" s="22">
        <v>1013</v>
      </c>
    </row>
    <row r="14" spans="1:24" x14ac:dyDescent="0.3">
      <c r="A14" s="23" t="s">
        <v>11</v>
      </c>
      <c r="B14" s="124">
        <v>5366</v>
      </c>
      <c r="C14" s="21">
        <v>1120</v>
      </c>
      <c r="D14" s="185">
        <f t="shared" si="0"/>
        <v>5366</v>
      </c>
      <c r="E14" s="185">
        <f t="shared" si="1"/>
        <v>1120</v>
      </c>
      <c r="F14" s="21">
        <v>779</v>
      </c>
      <c r="G14" s="21">
        <v>75</v>
      </c>
      <c r="H14" s="21">
        <v>0</v>
      </c>
      <c r="I14" s="21">
        <v>0</v>
      </c>
      <c r="J14" s="21">
        <v>4587</v>
      </c>
      <c r="K14" s="22">
        <v>1045</v>
      </c>
      <c r="N14" s="41" t="s">
        <v>11</v>
      </c>
      <c r="O14" s="46">
        <v>5366</v>
      </c>
      <c r="P14" s="21">
        <v>1120</v>
      </c>
      <c r="Q14" s="185">
        <f t="shared" si="2"/>
        <v>5366</v>
      </c>
      <c r="R14" s="185">
        <f t="shared" si="3"/>
        <v>1120</v>
      </c>
      <c r="S14" s="21">
        <v>779</v>
      </c>
      <c r="T14" s="21">
        <v>75</v>
      </c>
      <c r="U14" s="21">
        <v>0</v>
      </c>
      <c r="V14" s="21">
        <v>0</v>
      </c>
      <c r="W14" s="21">
        <v>4587</v>
      </c>
      <c r="X14" s="22">
        <v>1045</v>
      </c>
    </row>
    <row r="15" spans="1:24" x14ac:dyDescent="0.3">
      <c r="A15" s="23" t="s">
        <v>12</v>
      </c>
      <c r="B15" s="124">
        <v>5615</v>
      </c>
      <c r="C15" s="21">
        <v>1209</v>
      </c>
      <c r="D15" s="185">
        <f t="shared" si="0"/>
        <v>5615</v>
      </c>
      <c r="E15" s="185">
        <f t="shared" si="1"/>
        <v>1209</v>
      </c>
      <c r="F15" s="21">
        <v>795</v>
      </c>
      <c r="G15" s="21">
        <v>77</v>
      </c>
      <c r="H15" s="21">
        <v>0</v>
      </c>
      <c r="I15" s="21">
        <v>0</v>
      </c>
      <c r="J15" s="21">
        <v>4820</v>
      </c>
      <c r="K15" s="22">
        <v>1132</v>
      </c>
      <c r="N15" s="41" t="s">
        <v>12</v>
      </c>
      <c r="O15" s="46">
        <v>5615</v>
      </c>
      <c r="P15" s="21">
        <v>1209</v>
      </c>
      <c r="Q15" s="185">
        <f t="shared" si="2"/>
        <v>5615</v>
      </c>
      <c r="R15" s="185">
        <f t="shared" si="3"/>
        <v>1209</v>
      </c>
      <c r="S15" s="21">
        <v>795</v>
      </c>
      <c r="T15" s="21">
        <v>77</v>
      </c>
      <c r="U15" s="21">
        <v>0</v>
      </c>
      <c r="V15" s="21">
        <v>0</v>
      </c>
      <c r="W15" s="21">
        <v>4820</v>
      </c>
      <c r="X15" s="22">
        <v>1132</v>
      </c>
    </row>
    <row r="16" spans="1:24" x14ac:dyDescent="0.3">
      <c r="A16" s="23" t="s">
        <v>13</v>
      </c>
      <c r="B16" s="124">
        <v>5832</v>
      </c>
      <c r="C16" s="21">
        <v>1273</v>
      </c>
      <c r="D16" s="185">
        <f t="shared" si="0"/>
        <v>5832</v>
      </c>
      <c r="E16" s="185">
        <f t="shared" si="1"/>
        <v>1273</v>
      </c>
      <c r="F16" s="21">
        <v>807</v>
      </c>
      <c r="G16" s="21">
        <v>79</v>
      </c>
      <c r="H16" s="21">
        <v>0</v>
      </c>
      <c r="I16" s="21">
        <v>0</v>
      </c>
      <c r="J16" s="21">
        <v>5025</v>
      </c>
      <c r="K16" s="22">
        <v>1194</v>
      </c>
      <c r="N16" s="41" t="s">
        <v>13</v>
      </c>
      <c r="O16" s="46">
        <v>5832</v>
      </c>
      <c r="P16" s="21">
        <v>1273</v>
      </c>
      <c r="Q16" s="185">
        <f t="shared" si="2"/>
        <v>5832</v>
      </c>
      <c r="R16" s="185">
        <f t="shared" si="3"/>
        <v>1273</v>
      </c>
      <c r="S16" s="21">
        <v>807</v>
      </c>
      <c r="T16" s="21">
        <v>79</v>
      </c>
      <c r="U16" s="21">
        <v>0</v>
      </c>
      <c r="V16" s="21">
        <v>0</v>
      </c>
      <c r="W16" s="21">
        <v>5025</v>
      </c>
      <c r="X16" s="22">
        <v>1194</v>
      </c>
    </row>
    <row r="17" spans="1:24" x14ac:dyDescent="0.3">
      <c r="A17" s="23" t="s">
        <v>14</v>
      </c>
      <c r="B17" s="124">
        <v>6139</v>
      </c>
      <c r="C17" s="21">
        <v>1322</v>
      </c>
      <c r="D17" s="185">
        <f t="shared" si="0"/>
        <v>6139</v>
      </c>
      <c r="E17" s="185">
        <f t="shared" si="1"/>
        <v>1322</v>
      </c>
      <c r="F17" s="21">
        <v>835</v>
      </c>
      <c r="G17" s="21">
        <v>82</v>
      </c>
      <c r="H17" s="21">
        <v>0</v>
      </c>
      <c r="I17" s="21">
        <v>0</v>
      </c>
      <c r="J17" s="21">
        <v>5304</v>
      </c>
      <c r="K17" s="22">
        <v>1240</v>
      </c>
      <c r="N17" s="41" t="s">
        <v>14</v>
      </c>
      <c r="O17" s="46">
        <v>6139</v>
      </c>
      <c r="P17" s="21">
        <v>1322</v>
      </c>
      <c r="Q17" s="185">
        <f t="shared" si="2"/>
        <v>6139</v>
      </c>
      <c r="R17" s="185">
        <f t="shared" si="3"/>
        <v>1322</v>
      </c>
      <c r="S17" s="21">
        <v>835</v>
      </c>
      <c r="T17" s="21">
        <v>82</v>
      </c>
      <c r="U17" s="21">
        <v>0</v>
      </c>
      <c r="V17" s="21">
        <v>0</v>
      </c>
      <c r="W17" s="21">
        <v>5304</v>
      </c>
      <c r="X17" s="22">
        <v>1240</v>
      </c>
    </row>
    <row r="18" spans="1:24" x14ac:dyDescent="0.3">
      <c r="A18" s="23" t="s">
        <v>15</v>
      </c>
      <c r="B18" s="124">
        <v>6593</v>
      </c>
      <c r="C18" s="21">
        <v>1405</v>
      </c>
      <c r="D18" s="185">
        <f t="shared" si="0"/>
        <v>6593</v>
      </c>
      <c r="E18" s="185">
        <f t="shared" si="1"/>
        <v>1405</v>
      </c>
      <c r="F18" s="21">
        <v>870</v>
      </c>
      <c r="G18" s="21">
        <v>86</v>
      </c>
      <c r="H18" s="21">
        <v>0</v>
      </c>
      <c r="I18" s="21">
        <v>0</v>
      </c>
      <c r="J18" s="21">
        <v>5723</v>
      </c>
      <c r="K18" s="22">
        <v>1319</v>
      </c>
      <c r="N18" s="41" t="s">
        <v>15</v>
      </c>
      <c r="O18" s="46">
        <v>6593</v>
      </c>
      <c r="P18" s="21">
        <v>1405</v>
      </c>
      <c r="Q18" s="185">
        <f t="shared" si="2"/>
        <v>6593</v>
      </c>
      <c r="R18" s="185">
        <f t="shared" si="3"/>
        <v>1405</v>
      </c>
      <c r="S18" s="21">
        <v>870</v>
      </c>
      <c r="T18" s="21">
        <v>86</v>
      </c>
      <c r="U18" s="21">
        <v>0</v>
      </c>
      <c r="V18" s="21">
        <v>0</v>
      </c>
      <c r="W18" s="21">
        <v>5723</v>
      </c>
      <c r="X18" s="22">
        <v>1319</v>
      </c>
    </row>
    <row r="19" spans="1:24" x14ac:dyDescent="0.3">
      <c r="A19" s="23" t="s">
        <v>16</v>
      </c>
      <c r="B19" s="124">
        <v>7044</v>
      </c>
      <c r="C19" s="21">
        <v>1535</v>
      </c>
      <c r="D19" s="185">
        <f t="shared" si="0"/>
        <v>7044</v>
      </c>
      <c r="E19" s="185">
        <f t="shared" si="1"/>
        <v>1535</v>
      </c>
      <c r="F19" s="21">
        <v>791</v>
      </c>
      <c r="G19" s="21">
        <v>91</v>
      </c>
      <c r="H19" s="21">
        <v>0</v>
      </c>
      <c r="I19" s="21">
        <v>0</v>
      </c>
      <c r="J19" s="21">
        <v>6253</v>
      </c>
      <c r="K19" s="22">
        <v>1444</v>
      </c>
      <c r="N19" s="41" t="s">
        <v>16</v>
      </c>
      <c r="O19" s="46">
        <v>7044</v>
      </c>
      <c r="P19" s="21">
        <v>1535</v>
      </c>
      <c r="Q19" s="185">
        <f t="shared" si="2"/>
        <v>7044</v>
      </c>
      <c r="R19" s="185">
        <f t="shared" si="3"/>
        <v>1535</v>
      </c>
      <c r="S19" s="21">
        <v>791</v>
      </c>
      <c r="T19" s="21">
        <v>91</v>
      </c>
      <c r="U19" s="21">
        <v>0</v>
      </c>
      <c r="V19" s="21">
        <v>0</v>
      </c>
      <c r="W19" s="21">
        <v>6253</v>
      </c>
      <c r="X19" s="22">
        <v>1444</v>
      </c>
    </row>
    <row r="20" spans="1:24" x14ac:dyDescent="0.3">
      <c r="A20" s="23" t="s">
        <v>17</v>
      </c>
      <c r="B20" s="124">
        <v>7437</v>
      </c>
      <c r="C20" s="21">
        <v>1649</v>
      </c>
      <c r="D20" s="185">
        <f t="shared" si="0"/>
        <v>7437</v>
      </c>
      <c r="E20" s="185">
        <f t="shared" si="1"/>
        <v>1649</v>
      </c>
      <c r="F20" s="21">
        <v>533</v>
      </c>
      <c r="G20" s="21">
        <v>91</v>
      </c>
      <c r="H20" s="21">
        <v>0</v>
      </c>
      <c r="I20" s="21">
        <v>0</v>
      </c>
      <c r="J20" s="21">
        <v>6904</v>
      </c>
      <c r="K20" s="22">
        <v>1558</v>
      </c>
      <c r="N20" s="41" t="s">
        <v>17</v>
      </c>
      <c r="O20" s="46">
        <v>7437</v>
      </c>
      <c r="P20" s="21">
        <v>1649</v>
      </c>
      <c r="Q20" s="185">
        <f t="shared" si="2"/>
        <v>7437</v>
      </c>
      <c r="R20" s="185">
        <f t="shared" si="3"/>
        <v>1649</v>
      </c>
      <c r="S20" s="21">
        <v>533</v>
      </c>
      <c r="T20" s="21">
        <v>91</v>
      </c>
      <c r="U20" s="21">
        <v>0</v>
      </c>
      <c r="V20" s="21">
        <v>0</v>
      </c>
      <c r="W20" s="21">
        <v>6904</v>
      </c>
      <c r="X20" s="22">
        <v>1558</v>
      </c>
    </row>
    <row r="21" spans="1:24" x14ac:dyDescent="0.3">
      <c r="A21" s="23" t="s">
        <v>18</v>
      </c>
      <c r="B21" s="124">
        <v>7654</v>
      </c>
      <c r="C21" s="21">
        <v>1702</v>
      </c>
      <c r="D21" s="185">
        <f t="shared" si="0"/>
        <v>7654</v>
      </c>
      <c r="E21" s="185">
        <f t="shared" si="1"/>
        <v>1702</v>
      </c>
      <c r="F21" s="21">
        <v>349</v>
      </c>
      <c r="G21" s="21">
        <v>81</v>
      </c>
      <c r="H21" s="21">
        <v>116</v>
      </c>
      <c r="I21" s="21">
        <v>15</v>
      </c>
      <c r="J21" s="21">
        <v>7189</v>
      </c>
      <c r="K21" s="22">
        <v>1606</v>
      </c>
      <c r="N21" s="41" t="s">
        <v>18</v>
      </c>
      <c r="O21" s="46">
        <v>7654</v>
      </c>
      <c r="P21" s="21">
        <v>1702</v>
      </c>
      <c r="Q21" s="185">
        <f t="shared" si="2"/>
        <v>7654</v>
      </c>
      <c r="R21" s="185">
        <f t="shared" si="3"/>
        <v>1702</v>
      </c>
      <c r="S21" s="21">
        <v>349</v>
      </c>
      <c r="T21" s="21">
        <v>81</v>
      </c>
      <c r="U21" s="21">
        <v>116</v>
      </c>
      <c r="V21" s="21">
        <v>15</v>
      </c>
      <c r="W21" s="21">
        <v>7189</v>
      </c>
      <c r="X21" s="22">
        <v>1606</v>
      </c>
    </row>
    <row r="22" spans="1:24" x14ac:dyDescent="0.3">
      <c r="A22" s="23" t="s">
        <v>19</v>
      </c>
      <c r="B22" s="124">
        <v>8426</v>
      </c>
      <c r="C22" s="21">
        <v>1898</v>
      </c>
      <c r="D22" s="185">
        <f t="shared" si="0"/>
        <v>8426</v>
      </c>
      <c r="E22" s="185">
        <f t="shared" si="1"/>
        <v>1898</v>
      </c>
      <c r="F22" s="21">
        <v>362</v>
      </c>
      <c r="G22" s="21">
        <v>83</v>
      </c>
      <c r="H22" s="21">
        <v>154</v>
      </c>
      <c r="I22" s="21">
        <v>22</v>
      </c>
      <c r="J22" s="21">
        <v>7910</v>
      </c>
      <c r="K22" s="22">
        <v>1793</v>
      </c>
      <c r="N22" s="41" t="s">
        <v>19</v>
      </c>
      <c r="O22" s="46">
        <v>8426</v>
      </c>
      <c r="P22" s="21">
        <v>1898</v>
      </c>
      <c r="Q22" s="185">
        <f t="shared" si="2"/>
        <v>8426</v>
      </c>
      <c r="R22" s="185">
        <f t="shared" si="3"/>
        <v>1898</v>
      </c>
      <c r="S22" s="21">
        <v>362</v>
      </c>
      <c r="T22" s="21">
        <v>83</v>
      </c>
      <c r="U22" s="21">
        <v>154</v>
      </c>
      <c r="V22" s="21">
        <v>22</v>
      </c>
      <c r="W22" s="21">
        <v>7910</v>
      </c>
      <c r="X22" s="22">
        <v>1793</v>
      </c>
    </row>
    <row r="23" spans="1:24" x14ac:dyDescent="0.3">
      <c r="A23" s="23" t="s">
        <v>20</v>
      </c>
      <c r="B23" s="124">
        <v>9278</v>
      </c>
      <c r="C23" s="21">
        <v>2116</v>
      </c>
      <c r="D23" s="185">
        <f t="shared" si="0"/>
        <v>9278</v>
      </c>
      <c r="E23" s="185">
        <f t="shared" si="1"/>
        <v>2116</v>
      </c>
      <c r="F23" s="21">
        <v>317</v>
      </c>
      <c r="G23" s="21">
        <v>83</v>
      </c>
      <c r="H23" s="21">
        <v>173</v>
      </c>
      <c r="I23" s="21">
        <v>22</v>
      </c>
      <c r="J23" s="21">
        <v>8788</v>
      </c>
      <c r="K23" s="22">
        <v>2011</v>
      </c>
      <c r="N23" s="41" t="s">
        <v>20</v>
      </c>
      <c r="O23" s="46">
        <v>9278</v>
      </c>
      <c r="P23" s="21">
        <v>2116</v>
      </c>
      <c r="Q23" s="185">
        <f t="shared" si="2"/>
        <v>9278</v>
      </c>
      <c r="R23" s="185">
        <f t="shared" si="3"/>
        <v>2116</v>
      </c>
      <c r="S23" s="21">
        <v>317</v>
      </c>
      <c r="T23" s="21">
        <v>83</v>
      </c>
      <c r="U23" s="21">
        <v>173</v>
      </c>
      <c r="V23" s="21">
        <v>22</v>
      </c>
      <c r="W23" s="21">
        <v>8788</v>
      </c>
      <c r="X23" s="22">
        <v>2011</v>
      </c>
    </row>
    <row r="24" spans="1:24" x14ac:dyDescent="0.3">
      <c r="A24" s="23" t="s">
        <v>21</v>
      </c>
      <c r="B24" s="124">
        <v>9935</v>
      </c>
      <c r="C24" s="21">
        <v>2306</v>
      </c>
      <c r="D24" s="185">
        <f t="shared" si="0"/>
        <v>9935</v>
      </c>
      <c r="E24" s="185">
        <f t="shared" si="1"/>
        <v>2306</v>
      </c>
      <c r="F24" s="21">
        <v>343</v>
      </c>
      <c r="G24" s="21">
        <v>87</v>
      </c>
      <c r="H24" s="21">
        <v>197</v>
      </c>
      <c r="I24" s="21">
        <v>23</v>
      </c>
      <c r="J24" s="21">
        <v>9395</v>
      </c>
      <c r="K24" s="22">
        <v>2196</v>
      </c>
      <c r="N24" s="41" t="s">
        <v>21</v>
      </c>
      <c r="O24" s="46">
        <v>9935</v>
      </c>
      <c r="P24" s="21">
        <v>2306</v>
      </c>
      <c r="Q24" s="185">
        <f t="shared" si="2"/>
        <v>9935</v>
      </c>
      <c r="R24" s="185">
        <f t="shared" si="3"/>
        <v>2306</v>
      </c>
      <c r="S24" s="21">
        <v>343</v>
      </c>
      <c r="T24" s="21">
        <v>87</v>
      </c>
      <c r="U24" s="21">
        <v>197</v>
      </c>
      <c r="V24" s="21">
        <v>23</v>
      </c>
      <c r="W24" s="21">
        <v>9395</v>
      </c>
      <c r="X24" s="22">
        <v>2196</v>
      </c>
    </row>
    <row r="25" spans="1:24" x14ac:dyDescent="0.3">
      <c r="A25" s="23" t="s">
        <v>22</v>
      </c>
      <c r="B25" s="124">
        <v>10926</v>
      </c>
      <c r="C25" s="21">
        <v>2578</v>
      </c>
      <c r="D25" s="185">
        <f t="shared" si="0"/>
        <v>10926</v>
      </c>
      <c r="E25" s="185">
        <f t="shared" si="1"/>
        <v>2578</v>
      </c>
      <c r="F25" s="21">
        <v>364</v>
      </c>
      <c r="G25" s="26">
        <v>97</v>
      </c>
      <c r="H25" s="21">
        <v>285</v>
      </c>
      <c r="I25" s="26">
        <v>33</v>
      </c>
      <c r="J25" s="21">
        <v>10277</v>
      </c>
      <c r="K25" s="27">
        <v>2448</v>
      </c>
      <c r="N25" s="41" t="s">
        <v>22</v>
      </c>
      <c r="O25" s="46">
        <v>10926</v>
      </c>
      <c r="P25" s="21">
        <v>2578</v>
      </c>
      <c r="Q25" s="185">
        <f t="shared" si="2"/>
        <v>10926</v>
      </c>
      <c r="R25" s="185">
        <f t="shared" si="3"/>
        <v>2578</v>
      </c>
      <c r="S25" s="21">
        <v>364</v>
      </c>
      <c r="T25" s="26">
        <v>97</v>
      </c>
      <c r="U25" s="21">
        <v>285</v>
      </c>
      <c r="V25" s="26">
        <v>33</v>
      </c>
      <c r="W25" s="21">
        <v>10277</v>
      </c>
      <c r="X25" s="27">
        <v>2448</v>
      </c>
    </row>
    <row r="26" spans="1:24" x14ac:dyDescent="0.3">
      <c r="A26" s="23" t="s">
        <v>23</v>
      </c>
      <c r="B26" s="124">
        <v>11381</v>
      </c>
      <c r="C26" s="21">
        <v>2664</v>
      </c>
      <c r="D26" s="185">
        <f t="shared" si="0"/>
        <v>11381</v>
      </c>
      <c r="E26" s="185">
        <f t="shared" si="1"/>
        <v>2664</v>
      </c>
      <c r="F26" s="21">
        <v>374</v>
      </c>
      <c r="G26" s="26">
        <v>100</v>
      </c>
      <c r="H26" s="21">
        <v>359</v>
      </c>
      <c r="I26" s="26">
        <v>40</v>
      </c>
      <c r="J26" s="21">
        <v>10648</v>
      </c>
      <c r="K26" s="27">
        <v>2524</v>
      </c>
      <c r="N26" s="41" t="s">
        <v>23</v>
      </c>
      <c r="O26" s="46">
        <v>11381</v>
      </c>
      <c r="P26" s="21">
        <v>2664</v>
      </c>
      <c r="Q26" s="185">
        <f t="shared" si="2"/>
        <v>11381</v>
      </c>
      <c r="R26" s="185">
        <f t="shared" si="3"/>
        <v>2664</v>
      </c>
      <c r="S26" s="21">
        <v>374</v>
      </c>
      <c r="T26" s="26">
        <v>100</v>
      </c>
      <c r="U26" s="21">
        <v>359</v>
      </c>
      <c r="V26" s="26">
        <v>40</v>
      </c>
      <c r="W26" s="21">
        <v>10648</v>
      </c>
      <c r="X26" s="27">
        <v>2524</v>
      </c>
    </row>
    <row r="27" spans="1:24" x14ac:dyDescent="0.3">
      <c r="A27" s="23" t="s">
        <v>24</v>
      </c>
      <c r="B27" s="124">
        <v>11707</v>
      </c>
      <c r="C27" s="21">
        <v>2764</v>
      </c>
      <c r="D27" s="185">
        <f t="shared" si="0"/>
        <v>11707</v>
      </c>
      <c r="E27" s="185">
        <f t="shared" si="1"/>
        <v>2764</v>
      </c>
      <c r="F27" s="21">
        <v>378</v>
      </c>
      <c r="G27" s="26">
        <v>96</v>
      </c>
      <c r="H27" s="21">
        <v>362</v>
      </c>
      <c r="I27" s="26">
        <v>43</v>
      </c>
      <c r="J27" s="21">
        <v>10967</v>
      </c>
      <c r="K27" s="27">
        <v>2625</v>
      </c>
      <c r="N27" s="41" t="s">
        <v>24</v>
      </c>
      <c r="O27" s="46">
        <v>11707</v>
      </c>
      <c r="P27" s="21">
        <v>2764</v>
      </c>
      <c r="Q27" s="185">
        <f t="shared" si="2"/>
        <v>11707</v>
      </c>
      <c r="R27" s="185">
        <f t="shared" si="3"/>
        <v>2764</v>
      </c>
      <c r="S27" s="21">
        <v>378</v>
      </c>
      <c r="T27" s="26">
        <v>96</v>
      </c>
      <c r="U27" s="21">
        <v>362</v>
      </c>
      <c r="V27" s="26">
        <v>43</v>
      </c>
      <c r="W27" s="21">
        <v>10967</v>
      </c>
      <c r="X27" s="27">
        <v>2625</v>
      </c>
    </row>
    <row r="28" spans="1:24" x14ac:dyDescent="0.3">
      <c r="A28" s="23" t="s">
        <v>25</v>
      </c>
      <c r="B28" s="124">
        <v>11897</v>
      </c>
      <c r="C28" s="21">
        <v>2866</v>
      </c>
      <c r="D28" s="185">
        <f t="shared" si="0"/>
        <v>11897</v>
      </c>
      <c r="E28" s="185">
        <f t="shared" si="1"/>
        <v>2866</v>
      </c>
      <c r="F28" s="21">
        <v>314</v>
      </c>
      <c r="G28" s="26">
        <v>73</v>
      </c>
      <c r="H28" s="21">
        <v>364</v>
      </c>
      <c r="I28" s="26">
        <v>42</v>
      </c>
      <c r="J28" s="21">
        <v>11219</v>
      </c>
      <c r="K28" s="27">
        <v>2751</v>
      </c>
      <c r="N28" s="41" t="s">
        <v>25</v>
      </c>
      <c r="O28" s="46">
        <v>11897</v>
      </c>
      <c r="P28" s="21">
        <v>2866</v>
      </c>
      <c r="Q28" s="185">
        <f t="shared" si="2"/>
        <v>11897</v>
      </c>
      <c r="R28" s="185">
        <f t="shared" si="3"/>
        <v>2866</v>
      </c>
      <c r="S28" s="21">
        <v>314</v>
      </c>
      <c r="T28" s="26">
        <v>73</v>
      </c>
      <c r="U28" s="21">
        <v>364</v>
      </c>
      <c r="V28" s="26">
        <v>42</v>
      </c>
      <c r="W28" s="21">
        <v>11219</v>
      </c>
      <c r="X28" s="27">
        <v>2751</v>
      </c>
    </row>
    <row r="29" spans="1:24" x14ac:dyDescent="0.3">
      <c r="A29" s="23" t="s">
        <v>26</v>
      </c>
      <c r="B29" s="124">
        <v>12156</v>
      </c>
      <c r="C29" s="21">
        <v>2979</v>
      </c>
      <c r="D29" s="185">
        <f t="shared" si="0"/>
        <v>12156</v>
      </c>
      <c r="E29" s="185">
        <f t="shared" si="1"/>
        <v>2979</v>
      </c>
      <c r="F29" s="21">
        <v>353</v>
      </c>
      <c r="G29" s="26">
        <v>82</v>
      </c>
      <c r="H29" s="21">
        <v>364</v>
      </c>
      <c r="I29" s="26">
        <v>47</v>
      </c>
      <c r="J29" s="21">
        <v>11439</v>
      </c>
      <c r="K29" s="27">
        <v>2850</v>
      </c>
      <c r="N29" s="41" t="s">
        <v>26</v>
      </c>
      <c r="O29" s="46">
        <v>12156</v>
      </c>
      <c r="P29" s="21">
        <v>2979</v>
      </c>
      <c r="Q29" s="185">
        <f t="shared" si="2"/>
        <v>12156</v>
      </c>
      <c r="R29" s="185">
        <f t="shared" si="3"/>
        <v>2979</v>
      </c>
      <c r="S29" s="21">
        <v>353</v>
      </c>
      <c r="T29" s="26">
        <v>82</v>
      </c>
      <c r="U29" s="21">
        <v>364</v>
      </c>
      <c r="V29" s="26">
        <v>47</v>
      </c>
      <c r="W29" s="21">
        <v>11439</v>
      </c>
      <c r="X29" s="27">
        <v>2850</v>
      </c>
    </row>
    <row r="30" spans="1:24" x14ac:dyDescent="0.3">
      <c r="A30" s="23" t="s">
        <v>27</v>
      </c>
      <c r="B30" s="124">
        <v>11974</v>
      </c>
      <c r="C30" s="21">
        <v>2965</v>
      </c>
      <c r="D30" s="185">
        <f t="shared" si="0"/>
        <v>11974</v>
      </c>
      <c r="E30" s="185">
        <f t="shared" si="1"/>
        <v>2965</v>
      </c>
      <c r="F30" s="21">
        <v>373</v>
      </c>
      <c r="G30" s="26">
        <v>87</v>
      </c>
      <c r="H30" s="21">
        <v>364</v>
      </c>
      <c r="I30" s="26">
        <v>46</v>
      </c>
      <c r="J30" s="21">
        <v>11237</v>
      </c>
      <c r="K30" s="27">
        <v>2832</v>
      </c>
      <c r="N30" s="41" t="s">
        <v>27</v>
      </c>
      <c r="O30" s="46">
        <v>11974</v>
      </c>
      <c r="P30" s="21">
        <v>2965</v>
      </c>
      <c r="Q30" s="185">
        <f t="shared" si="2"/>
        <v>11974</v>
      </c>
      <c r="R30" s="185">
        <f t="shared" si="3"/>
        <v>2965</v>
      </c>
      <c r="S30" s="21">
        <v>373</v>
      </c>
      <c r="T30" s="26">
        <v>87</v>
      </c>
      <c r="U30" s="21">
        <v>364</v>
      </c>
      <c r="V30" s="26">
        <v>46</v>
      </c>
      <c r="W30" s="21">
        <v>11237</v>
      </c>
      <c r="X30" s="27">
        <v>2832</v>
      </c>
    </row>
    <row r="31" spans="1:24" x14ac:dyDescent="0.3">
      <c r="A31" s="23" t="s">
        <v>28</v>
      </c>
      <c r="B31" s="124">
        <v>11872</v>
      </c>
      <c r="C31" s="21">
        <v>3019</v>
      </c>
      <c r="D31" s="185">
        <f t="shared" si="0"/>
        <v>11872</v>
      </c>
      <c r="E31" s="185">
        <f t="shared" si="1"/>
        <v>3019</v>
      </c>
      <c r="F31" s="21">
        <v>374</v>
      </c>
      <c r="G31" s="26">
        <v>91</v>
      </c>
      <c r="H31" s="21">
        <v>357</v>
      </c>
      <c r="I31" s="26">
        <v>47</v>
      </c>
      <c r="J31" s="21">
        <v>11141</v>
      </c>
      <c r="K31" s="27">
        <v>2881</v>
      </c>
      <c r="N31" s="41" t="s">
        <v>28</v>
      </c>
      <c r="O31" s="46">
        <v>11872</v>
      </c>
      <c r="P31" s="21">
        <v>3019</v>
      </c>
      <c r="Q31" s="185">
        <f t="shared" si="2"/>
        <v>11872</v>
      </c>
      <c r="R31" s="185">
        <f t="shared" si="3"/>
        <v>3019</v>
      </c>
      <c r="S31" s="21">
        <v>374</v>
      </c>
      <c r="T31" s="26">
        <v>91</v>
      </c>
      <c r="U31" s="21">
        <v>357</v>
      </c>
      <c r="V31" s="26">
        <v>47</v>
      </c>
      <c r="W31" s="21">
        <v>11141</v>
      </c>
      <c r="X31" s="27">
        <v>2881</v>
      </c>
    </row>
    <row r="32" spans="1:24" x14ac:dyDescent="0.3">
      <c r="A32" s="23" t="s">
        <v>29</v>
      </c>
      <c r="B32" s="124">
        <v>12027</v>
      </c>
      <c r="C32" s="21">
        <v>3214</v>
      </c>
      <c r="D32" s="185">
        <f t="shared" si="0"/>
        <v>12027</v>
      </c>
      <c r="E32" s="185">
        <f t="shared" si="1"/>
        <v>3214</v>
      </c>
      <c r="F32" s="21">
        <v>292</v>
      </c>
      <c r="G32" s="26">
        <v>90</v>
      </c>
      <c r="H32" s="21">
        <v>359</v>
      </c>
      <c r="I32" s="26">
        <v>48</v>
      </c>
      <c r="J32" s="21">
        <v>11376</v>
      </c>
      <c r="K32" s="27">
        <v>3076</v>
      </c>
      <c r="N32" s="41" t="s">
        <v>29</v>
      </c>
      <c r="O32" s="46">
        <v>12027</v>
      </c>
      <c r="P32" s="21">
        <v>3214</v>
      </c>
      <c r="Q32" s="185">
        <f t="shared" si="2"/>
        <v>12027</v>
      </c>
      <c r="R32" s="185">
        <f t="shared" si="3"/>
        <v>3214</v>
      </c>
      <c r="S32" s="21">
        <v>292</v>
      </c>
      <c r="T32" s="26">
        <v>90</v>
      </c>
      <c r="U32" s="21">
        <v>359</v>
      </c>
      <c r="V32" s="26">
        <v>48</v>
      </c>
      <c r="W32" s="21">
        <v>11376</v>
      </c>
      <c r="X32" s="27">
        <v>3076</v>
      </c>
    </row>
    <row r="33" spans="1:24" x14ac:dyDescent="0.3">
      <c r="A33" s="23" t="s">
        <v>30</v>
      </c>
      <c r="B33" s="124">
        <v>11857</v>
      </c>
      <c r="C33" s="21">
        <v>3314</v>
      </c>
      <c r="D33" s="185">
        <f t="shared" si="0"/>
        <v>11857</v>
      </c>
      <c r="E33" s="185">
        <f t="shared" si="1"/>
        <v>3314</v>
      </c>
      <c r="F33" s="21">
        <v>232</v>
      </c>
      <c r="G33" s="26">
        <v>60</v>
      </c>
      <c r="H33" s="21">
        <v>366</v>
      </c>
      <c r="I33" s="26">
        <v>51</v>
      </c>
      <c r="J33" s="21">
        <v>11259</v>
      </c>
      <c r="K33" s="27">
        <v>3203</v>
      </c>
      <c r="N33" s="41" t="s">
        <v>30</v>
      </c>
      <c r="O33" s="46">
        <v>11857</v>
      </c>
      <c r="P33" s="21">
        <v>3314</v>
      </c>
      <c r="Q33" s="185">
        <f t="shared" si="2"/>
        <v>11857</v>
      </c>
      <c r="R33" s="185">
        <f t="shared" si="3"/>
        <v>3314</v>
      </c>
      <c r="S33" s="21">
        <v>232</v>
      </c>
      <c r="T33" s="26">
        <v>60</v>
      </c>
      <c r="U33" s="21">
        <v>366</v>
      </c>
      <c r="V33" s="26">
        <v>51</v>
      </c>
      <c r="W33" s="21">
        <v>11259</v>
      </c>
      <c r="X33" s="27">
        <v>3203</v>
      </c>
    </row>
    <row r="34" spans="1:24" x14ac:dyDescent="0.3">
      <c r="A34" s="23" t="s">
        <v>31</v>
      </c>
      <c r="B34" s="124">
        <v>11685</v>
      </c>
      <c r="C34" s="21">
        <v>3319</v>
      </c>
      <c r="D34" s="185">
        <f t="shared" si="0"/>
        <v>11685</v>
      </c>
      <c r="E34" s="185">
        <f t="shared" si="1"/>
        <v>3319</v>
      </c>
      <c r="F34" s="21">
        <v>144</v>
      </c>
      <c r="G34" s="26">
        <v>22</v>
      </c>
      <c r="H34" s="21">
        <v>371</v>
      </c>
      <c r="I34" s="26">
        <v>55</v>
      </c>
      <c r="J34" s="21">
        <v>11170</v>
      </c>
      <c r="K34" s="27">
        <v>3242</v>
      </c>
      <c r="N34" s="41" t="s">
        <v>31</v>
      </c>
      <c r="O34" s="46">
        <v>11685</v>
      </c>
      <c r="P34" s="21">
        <v>3319</v>
      </c>
      <c r="Q34" s="185">
        <f t="shared" si="2"/>
        <v>11685</v>
      </c>
      <c r="R34" s="185">
        <f t="shared" si="3"/>
        <v>3319</v>
      </c>
      <c r="S34" s="21">
        <v>144</v>
      </c>
      <c r="T34" s="26">
        <v>22</v>
      </c>
      <c r="U34" s="21">
        <v>371</v>
      </c>
      <c r="V34" s="26">
        <v>55</v>
      </c>
      <c r="W34" s="21">
        <v>11170</v>
      </c>
      <c r="X34" s="27">
        <v>3242</v>
      </c>
    </row>
    <row r="35" spans="1:24" x14ac:dyDescent="0.3">
      <c r="A35" s="23" t="s">
        <v>32</v>
      </c>
      <c r="B35" s="124">
        <v>12100</v>
      </c>
      <c r="C35" s="21">
        <v>3569</v>
      </c>
      <c r="D35" s="185">
        <f t="shared" si="0"/>
        <v>12100</v>
      </c>
      <c r="E35" s="185">
        <f t="shared" si="1"/>
        <v>3569</v>
      </c>
      <c r="F35" s="21">
        <v>77</v>
      </c>
      <c r="G35" s="26">
        <v>21</v>
      </c>
      <c r="H35" s="21">
        <v>380</v>
      </c>
      <c r="I35" s="26">
        <v>59</v>
      </c>
      <c r="J35" s="21">
        <v>11643</v>
      </c>
      <c r="K35" s="27">
        <v>3489</v>
      </c>
      <c r="N35" s="41" t="s">
        <v>32</v>
      </c>
      <c r="O35" s="46">
        <v>12100</v>
      </c>
      <c r="P35" s="21">
        <v>3569</v>
      </c>
      <c r="Q35" s="185">
        <f t="shared" si="2"/>
        <v>12100</v>
      </c>
      <c r="R35" s="185">
        <f t="shared" si="3"/>
        <v>3569</v>
      </c>
      <c r="S35" s="21">
        <v>77</v>
      </c>
      <c r="T35" s="26">
        <v>21</v>
      </c>
      <c r="U35" s="21">
        <v>380</v>
      </c>
      <c r="V35" s="26">
        <v>59</v>
      </c>
      <c r="W35" s="21">
        <v>11643</v>
      </c>
      <c r="X35" s="27">
        <v>3489</v>
      </c>
    </row>
    <row r="36" spans="1:24" x14ac:dyDescent="0.3">
      <c r="A36" s="23" t="s">
        <v>33</v>
      </c>
      <c r="B36" s="124">
        <v>12451</v>
      </c>
      <c r="C36" s="21">
        <v>3776</v>
      </c>
      <c r="D36" s="185">
        <f t="shared" si="0"/>
        <v>12451</v>
      </c>
      <c r="E36" s="185">
        <f t="shared" si="1"/>
        <v>3776</v>
      </c>
      <c r="F36" s="21">
        <v>76</v>
      </c>
      <c r="G36" s="28">
        <v>21</v>
      </c>
      <c r="H36" s="21">
        <v>382</v>
      </c>
      <c r="I36" s="28">
        <v>58</v>
      </c>
      <c r="J36" s="21">
        <v>11993</v>
      </c>
      <c r="K36" s="29">
        <v>3697</v>
      </c>
      <c r="N36" s="41" t="s">
        <v>33</v>
      </c>
      <c r="O36" s="46">
        <v>12451</v>
      </c>
      <c r="P36" s="21">
        <v>3776</v>
      </c>
      <c r="Q36" s="185">
        <f t="shared" si="2"/>
        <v>12451</v>
      </c>
      <c r="R36" s="185">
        <f t="shared" si="3"/>
        <v>3776</v>
      </c>
      <c r="S36" s="21">
        <v>76</v>
      </c>
      <c r="T36" s="28">
        <v>21</v>
      </c>
      <c r="U36" s="21">
        <v>382</v>
      </c>
      <c r="V36" s="28">
        <v>58</v>
      </c>
      <c r="W36" s="21">
        <v>11993</v>
      </c>
      <c r="X36" s="29">
        <v>3697</v>
      </c>
    </row>
    <row r="37" spans="1:24" x14ac:dyDescent="0.3">
      <c r="A37" s="23" t="s">
        <v>34</v>
      </c>
      <c r="B37" s="124">
        <v>12530</v>
      </c>
      <c r="C37" s="21">
        <v>3955</v>
      </c>
      <c r="D37" s="185">
        <f t="shared" si="0"/>
        <v>12530</v>
      </c>
      <c r="E37" s="185">
        <f t="shared" si="1"/>
        <v>3955</v>
      </c>
      <c r="F37" s="21">
        <v>76</v>
      </c>
      <c r="G37" s="26">
        <v>21</v>
      </c>
      <c r="H37" s="21">
        <v>229</v>
      </c>
      <c r="I37" s="26">
        <v>33</v>
      </c>
      <c r="J37" s="21">
        <v>12225</v>
      </c>
      <c r="K37" s="27">
        <v>3901</v>
      </c>
      <c r="N37" s="41" t="s">
        <v>34</v>
      </c>
      <c r="O37" s="46">
        <v>12530</v>
      </c>
      <c r="P37" s="21">
        <v>3955</v>
      </c>
      <c r="Q37" s="185">
        <f t="shared" si="2"/>
        <v>12530</v>
      </c>
      <c r="R37" s="185">
        <f t="shared" si="3"/>
        <v>3955</v>
      </c>
      <c r="S37" s="21">
        <v>76</v>
      </c>
      <c r="T37" s="26">
        <v>21</v>
      </c>
      <c r="U37" s="21">
        <v>229</v>
      </c>
      <c r="V37" s="26">
        <v>33</v>
      </c>
      <c r="W37" s="21">
        <v>12225</v>
      </c>
      <c r="X37" s="27">
        <v>3901</v>
      </c>
    </row>
    <row r="38" spans="1:24" x14ac:dyDescent="0.3">
      <c r="A38" s="23" t="s">
        <v>35</v>
      </c>
      <c r="B38" s="124">
        <v>12891</v>
      </c>
      <c r="C38" s="21">
        <v>4224</v>
      </c>
      <c r="D38" s="185">
        <f t="shared" si="0"/>
        <v>12891</v>
      </c>
      <c r="E38" s="185">
        <f t="shared" si="1"/>
        <v>4224</v>
      </c>
      <c r="F38" s="21">
        <v>105</v>
      </c>
      <c r="G38" s="26">
        <v>22</v>
      </c>
      <c r="H38" s="21">
        <v>228</v>
      </c>
      <c r="I38" s="26">
        <v>32</v>
      </c>
      <c r="J38" s="21">
        <v>12558</v>
      </c>
      <c r="K38" s="27">
        <v>4170</v>
      </c>
      <c r="N38" s="41" t="s">
        <v>35</v>
      </c>
      <c r="O38" s="46">
        <v>12891</v>
      </c>
      <c r="P38" s="21">
        <v>4224</v>
      </c>
      <c r="Q38" s="185">
        <f t="shared" si="2"/>
        <v>12891</v>
      </c>
      <c r="R38" s="185">
        <f t="shared" si="3"/>
        <v>4224</v>
      </c>
      <c r="S38" s="21">
        <v>105</v>
      </c>
      <c r="T38" s="26">
        <v>22</v>
      </c>
      <c r="U38" s="21">
        <v>228</v>
      </c>
      <c r="V38" s="26">
        <v>32</v>
      </c>
      <c r="W38" s="21">
        <v>12558</v>
      </c>
      <c r="X38" s="27">
        <v>4170</v>
      </c>
    </row>
    <row r="39" spans="1:24" x14ac:dyDescent="0.3">
      <c r="A39" s="23" t="s">
        <v>36</v>
      </c>
      <c r="B39" s="124">
        <v>13078</v>
      </c>
      <c r="C39" s="21">
        <v>4483</v>
      </c>
      <c r="D39" s="185">
        <f t="shared" si="0"/>
        <v>13078</v>
      </c>
      <c r="E39" s="185">
        <f t="shared" si="1"/>
        <v>4483</v>
      </c>
      <c r="F39" s="21">
        <v>83</v>
      </c>
      <c r="G39" s="26">
        <v>18</v>
      </c>
      <c r="H39" s="21">
        <v>225</v>
      </c>
      <c r="I39" s="26">
        <v>32</v>
      </c>
      <c r="J39" s="21">
        <v>12770</v>
      </c>
      <c r="K39" s="27">
        <v>4433</v>
      </c>
      <c r="N39" s="41" t="s">
        <v>36</v>
      </c>
      <c r="O39" s="46">
        <v>13078</v>
      </c>
      <c r="P39" s="21">
        <v>4483</v>
      </c>
      <c r="Q39" s="185">
        <f t="shared" si="2"/>
        <v>13078</v>
      </c>
      <c r="R39" s="185">
        <f t="shared" si="3"/>
        <v>4483</v>
      </c>
      <c r="S39" s="21">
        <v>83</v>
      </c>
      <c r="T39" s="26">
        <v>18</v>
      </c>
      <c r="U39" s="21">
        <v>225</v>
      </c>
      <c r="V39" s="26">
        <v>32</v>
      </c>
      <c r="W39" s="21">
        <v>12770</v>
      </c>
      <c r="X39" s="27">
        <v>4433</v>
      </c>
    </row>
    <row r="40" spans="1:24" x14ac:dyDescent="0.3">
      <c r="A40" s="23" t="s">
        <v>37</v>
      </c>
      <c r="B40" s="124">
        <v>13015</v>
      </c>
      <c r="C40" s="21">
        <v>4550</v>
      </c>
      <c r="D40" s="185">
        <f t="shared" si="0"/>
        <v>13015</v>
      </c>
      <c r="E40" s="185">
        <f t="shared" si="1"/>
        <v>4550</v>
      </c>
      <c r="F40" s="21">
        <v>87</v>
      </c>
      <c r="G40" s="26">
        <v>18</v>
      </c>
      <c r="H40" s="21">
        <v>229</v>
      </c>
      <c r="I40" s="26">
        <v>33</v>
      </c>
      <c r="J40" s="21">
        <v>12699</v>
      </c>
      <c r="K40" s="27">
        <v>4499</v>
      </c>
      <c r="N40" s="41" t="s">
        <v>37</v>
      </c>
      <c r="O40" s="46">
        <v>13015</v>
      </c>
      <c r="P40" s="21">
        <v>4550</v>
      </c>
      <c r="Q40" s="185">
        <f t="shared" si="2"/>
        <v>13015</v>
      </c>
      <c r="R40" s="185">
        <f t="shared" si="3"/>
        <v>4550</v>
      </c>
      <c r="S40" s="21">
        <v>87</v>
      </c>
      <c r="T40" s="26">
        <v>18</v>
      </c>
      <c r="U40" s="21">
        <v>229</v>
      </c>
      <c r="V40" s="26">
        <v>33</v>
      </c>
      <c r="W40" s="21">
        <v>12699</v>
      </c>
      <c r="X40" s="27">
        <v>4499</v>
      </c>
    </row>
    <row r="41" spans="1:24" x14ac:dyDescent="0.3">
      <c r="A41" s="30" t="s">
        <v>42</v>
      </c>
      <c r="B41" s="124">
        <v>12920</v>
      </c>
      <c r="C41" s="21">
        <v>4621</v>
      </c>
      <c r="D41" s="185">
        <f t="shared" si="0"/>
        <v>12920</v>
      </c>
      <c r="E41" s="185">
        <f t="shared" si="1"/>
        <v>4621</v>
      </c>
      <c r="F41" s="32">
        <v>87</v>
      </c>
      <c r="G41" s="32">
        <v>18</v>
      </c>
      <c r="H41" s="32">
        <v>228</v>
      </c>
      <c r="I41" s="32">
        <v>33</v>
      </c>
      <c r="J41" s="32">
        <v>12605</v>
      </c>
      <c r="K41" s="33">
        <v>4570</v>
      </c>
      <c r="N41" s="42" t="s">
        <v>42</v>
      </c>
      <c r="O41" s="47">
        <v>12920</v>
      </c>
      <c r="P41" s="32">
        <v>4621</v>
      </c>
      <c r="Q41" s="185">
        <f t="shared" si="2"/>
        <v>12920</v>
      </c>
      <c r="R41" s="185">
        <f t="shared" si="3"/>
        <v>4621</v>
      </c>
      <c r="S41" s="32">
        <v>87</v>
      </c>
      <c r="T41" s="32">
        <v>18</v>
      </c>
      <c r="U41" s="32">
        <v>228</v>
      </c>
      <c r="V41" s="32">
        <v>33</v>
      </c>
      <c r="W41" s="32">
        <v>12605</v>
      </c>
      <c r="X41" s="33">
        <v>4570</v>
      </c>
    </row>
    <row r="42" spans="1:24" x14ac:dyDescent="0.3">
      <c r="A42" s="158">
        <v>2015</v>
      </c>
      <c r="B42" s="127">
        <v>12991</v>
      </c>
      <c r="C42" s="57">
        <v>4774</v>
      </c>
      <c r="D42" s="185">
        <f t="shared" si="0"/>
        <v>12991</v>
      </c>
      <c r="E42" s="185">
        <f t="shared" si="1"/>
        <v>4774</v>
      </c>
      <c r="F42" s="142">
        <v>90</v>
      </c>
      <c r="G42" s="142">
        <v>20</v>
      </c>
      <c r="H42" s="142">
        <v>232</v>
      </c>
      <c r="I42" s="142">
        <v>34</v>
      </c>
      <c r="J42" s="142">
        <v>12669</v>
      </c>
      <c r="K42" s="143">
        <v>4720</v>
      </c>
      <c r="N42" s="146" t="s">
        <v>43</v>
      </c>
      <c r="O42" s="147">
        <v>12991</v>
      </c>
      <c r="P42" s="142">
        <v>4774</v>
      </c>
      <c r="Q42" s="185">
        <f t="shared" si="2"/>
        <v>12991</v>
      </c>
      <c r="R42" s="185">
        <f t="shared" si="3"/>
        <v>4774</v>
      </c>
      <c r="S42" s="142">
        <v>90</v>
      </c>
      <c r="T42" s="142">
        <v>20</v>
      </c>
      <c r="U42" s="142">
        <v>232</v>
      </c>
      <c r="V42" s="142">
        <v>34</v>
      </c>
      <c r="W42" s="142">
        <v>12669</v>
      </c>
      <c r="X42" s="143">
        <v>4720</v>
      </c>
    </row>
    <row r="43" spans="1:24" x14ac:dyDescent="0.3">
      <c r="A43" s="141">
        <v>2016</v>
      </c>
      <c r="B43" s="127">
        <v>12854</v>
      </c>
      <c r="C43" s="57">
        <v>4821</v>
      </c>
      <c r="D43" s="185">
        <f t="shared" si="0"/>
        <v>12854</v>
      </c>
      <c r="E43" s="185">
        <f t="shared" si="1"/>
        <v>4821</v>
      </c>
      <c r="F43" s="156">
        <v>90</v>
      </c>
      <c r="G43" s="156">
        <v>21</v>
      </c>
      <c r="H43" s="156">
        <v>229</v>
      </c>
      <c r="I43" s="156">
        <v>32</v>
      </c>
      <c r="J43" s="156">
        <v>12535</v>
      </c>
      <c r="K43" s="157">
        <v>4768</v>
      </c>
      <c r="N43" s="146">
        <v>2016</v>
      </c>
      <c r="O43" s="161">
        <v>12854</v>
      </c>
      <c r="P43" s="156">
        <v>4821</v>
      </c>
      <c r="Q43" s="185">
        <f t="shared" si="2"/>
        <v>12854</v>
      </c>
      <c r="R43" s="185">
        <f t="shared" si="3"/>
        <v>4821</v>
      </c>
      <c r="S43" s="156">
        <v>90</v>
      </c>
      <c r="T43" s="156">
        <v>21</v>
      </c>
      <c r="U43" s="156">
        <v>229</v>
      </c>
      <c r="V43" s="156">
        <v>32</v>
      </c>
      <c r="W43" s="156">
        <v>12535</v>
      </c>
      <c r="X43" s="157">
        <v>4768</v>
      </c>
    </row>
    <row r="44" spans="1:24" ht="17.25" thickBot="1" x14ac:dyDescent="0.35">
      <c r="A44" s="34">
        <v>2017</v>
      </c>
      <c r="B44" s="125">
        <v>12804</v>
      </c>
      <c r="C44" s="126">
        <v>4906</v>
      </c>
      <c r="D44" s="185">
        <f t="shared" si="0"/>
        <v>12804</v>
      </c>
      <c r="E44" s="185">
        <f t="shared" si="1"/>
        <v>4906</v>
      </c>
      <c r="F44" s="36">
        <v>92</v>
      </c>
      <c r="G44" s="36">
        <v>22</v>
      </c>
      <c r="H44" s="36">
        <v>229</v>
      </c>
      <c r="I44" s="36">
        <v>33</v>
      </c>
      <c r="J44" s="36">
        <v>12483</v>
      </c>
      <c r="K44" s="37">
        <v>4851</v>
      </c>
      <c r="N44" s="146">
        <v>2017</v>
      </c>
      <c r="O44" s="147">
        <v>12804</v>
      </c>
      <c r="P44" s="142">
        <v>4906</v>
      </c>
      <c r="Q44" s="185">
        <f t="shared" si="2"/>
        <v>12804</v>
      </c>
      <c r="R44" s="185">
        <f t="shared" si="3"/>
        <v>4906</v>
      </c>
      <c r="S44" s="142">
        <v>92</v>
      </c>
      <c r="T44" s="142">
        <v>22</v>
      </c>
      <c r="U44" s="142">
        <v>229</v>
      </c>
      <c r="V44" s="142">
        <v>33</v>
      </c>
      <c r="W44" s="142">
        <v>12483</v>
      </c>
      <c r="X44" s="143">
        <v>4851</v>
      </c>
    </row>
    <row r="45" spans="1:24" ht="17.25" thickBot="1" x14ac:dyDescent="0.35">
      <c r="A45" s="34">
        <v>2018</v>
      </c>
      <c r="B45" s="125">
        <v>12584</v>
      </c>
      <c r="C45" s="126">
        <v>4903</v>
      </c>
      <c r="D45" s="185">
        <f t="shared" si="0"/>
        <v>12584</v>
      </c>
      <c r="E45" s="185">
        <f t="shared" si="1"/>
        <v>4903</v>
      </c>
      <c r="F45" s="36">
        <v>100</v>
      </c>
      <c r="G45" s="36">
        <v>22</v>
      </c>
      <c r="H45" s="36">
        <v>224</v>
      </c>
      <c r="I45" s="36">
        <v>32</v>
      </c>
      <c r="J45" s="36">
        <v>12260</v>
      </c>
      <c r="K45" s="37">
        <v>4849</v>
      </c>
      <c r="N45" s="39">
        <v>2018</v>
      </c>
      <c r="O45" s="48">
        <v>12584</v>
      </c>
      <c r="P45" s="36">
        <v>4903</v>
      </c>
      <c r="Q45" s="185">
        <f t="shared" si="2"/>
        <v>12584</v>
      </c>
      <c r="R45" s="185">
        <f t="shared" si="3"/>
        <v>4903</v>
      </c>
      <c r="S45" s="36">
        <v>100</v>
      </c>
      <c r="T45" s="36">
        <v>22</v>
      </c>
      <c r="U45" s="36">
        <v>224</v>
      </c>
      <c r="V45" s="36">
        <v>32</v>
      </c>
      <c r="W45" s="36">
        <v>12260</v>
      </c>
      <c r="X45" s="37">
        <v>4849</v>
      </c>
    </row>
    <row r="46" spans="1:24" ht="17.25" thickBot="1" x14ac:dyDescent="0.35">
      <c r="A46" s="34">
        <v>2019</v>
      </c>
      <c r="B46" s="125">
        <v>12327</v>
      </c>
      <c r="C46" s="126">
        <v>4944</v>
      </c>
      <c r="D46" s="185">
        <f t="shared" si="0"/>
        <v>12327</v>
      </c>
      <c r="E46" s="185">
        <f t="shared" si="1"/>
        <v>4944</v>
      </c>
      <c r="F46" s="36">
        <v>113</v>
      </c>
      <c r="G46" s="36">
        <v>24</v>
      </c>
      <c r="H46" s="36">
        <v>225</v>
      </c>
      <c r="I46" s="36">
        <v>36</v>
      </c>
      <c r="J46" s="36">
        <v>11989</v>
      </c>
      <c r="K46" s="37">
        <v>4884</v>
      </c>
      <c r="N46" s="39">
        <v>2019</v>
      </c>
      <c r="O46" s="48">
        <v>12327</v>
      </c>
      <c r="P46" s="36">
        <v>4944</v>
      </c>
      <c r="Q46" s="185">
        <f t="shared" si="2"/>
        <v>12327</v>
      </c>
      <c r="R46" s="185">
        <f t="shared" si="3"/>
        <v>4944</v>
      </c>
      <c r="S46" s="36">
        <v>113</v>
      </c>
      <c r="T46" s="36">
        <v>24</v>
      </c>
      <c r="U46" s="36">
        <v>225</v>
      </c>
      <c r="V46" s="36">
        <v>36</v>
      </c>
      <c r="W46" s="36">
        <v>11989</v>
      </c>
      <c r="X46" s="37">
        <v>4884</v>
      </c>
    </row>
    <row r="47" spans="1:24" ht="17.25" thickBot="1" x14ac:dyDescent="0.35">
      <c r="A47" s="34">
        <v>2020</v>
      </c>
      <c r="B47" s="125">
        <v>12178</v>
      </c>
      <c r="C47" s="126">
        <v>5000</v>
      </c>
      <c r="D47" s="185">
        <f t="shared" si="0"/>
        <v>12178</v>
      </c>
      <c r="E47" s="185">
        <f t="shared" si="1"/>
        <v>5000</v>
      </c>
      <c r="F47" s="36">
        <v>111</v>
      </c>
      <c r="G47" s="36">
        <v>23</v>
      </c>
      <c r="H47" s="36">
        <v>224</v>
      </c>
      <c r="I47" s="36">
        <v>38</v>
      </c>
      <c r="J47" s="36">
        <v>11843</v>
      </c>
      <c r="K47" s="37">
        <v>4939</v>
      </c>
      <c r="N47" s="39">
        <v>2020</v>
      </c>
      <c r="O47" s="48">
        <v>12178</v>
      </c>
      <c r="P47" s="36">
        <v>5000</v>
      </c>
      <c r="Q47" s="185">
        <f t="shared" si="2"/>
        <v>12178</v>
      </c>
      <c r="R47" s="185">
        <f t="shared" si="3"/>
        <v>5000</v>
      </c>
      <c r="S47" s="36">
        <v>111</v>
      </c>
      <c r="T47" s="36">
        <v>23</v>
      </c>
      <c r="U47" s="36">
        <v>224</v>
      </c>
      <c r="V47" s="36">
        <v>38</v>
      </c>
      <c r="W47" s="36">
        <v>11843</v>
      </c>
      <c r="X47" s="37">
        <v>4939</v>
      </c>
    </row>
    <row r="48" spans="1:24" ht="17.25" thickBot="1" x14ac:dyDescent="0.35">
      <c r="A48" s="34">
        <v>2021</v>
      </c>
      <c r="B48" s="125">
        <v>12028</v>
      </c>
      <c r="C48" s="126">
        <v>5023</v>
      </c>
      <c r="D48" s="185">
        <f t="shared" si="0"/>
        <v>12028</v>
      </c>
      <c r="E48" s="185">
        <f t="shared" si="1"/>
        <v>5023</v>
      </c>
      <c r="F48" s="36">
        <v>110</v>
      </c>
      <c r="G48" s="36">
        <v>23</v>
      </c>
      <c r="H48" s="36">
        <v>224</v>
      </c>
      <c r="I48" s="36">
        <v>41</v>
      </c>
      <c r="J48" s="36">
        <v>11694</v>
      </c>
      <c r="K48" s="37">
        <v>4959</v>
      </c>
      <c r="N48" s="39">
        <v>2021</v>
      </c>
      <c r="O48" s="48">
        <v>12028</v>
      </c>
      <c r="P48" s="36">
        <v>5023</v>
      </c>
      <c r="Q48" s="185">
        <f t="shared" si="2"/>
        <v>12028</v>
      </c>
      <c r="R48" s="185">
        <f t="shared" si="3"/>
        <v>5023</v>
      </c>
      <c r="S48" s="36">
        <v>110</v>
      </c>
      <c r="T48" s="36">
        <v>23</v>
      </c>
      <c r="U48" s="36">
        <v>224</v>
      </c>
      <c r="V48" s="36">
        <v>41</v>
      </c>
      <c r="W48" s="36">
        <v>11694</v>
      </c>
      <c r="X48" s="37">
        <v>4959</v>
      </c>
    </row>
    <row r="49" spans="1:24" x14ac:dyDescent="0.3">
      <c r="A49" s="138" t="s">
        <v>94</v>
      </c>
      <c r="B49" s="138"/>
      <c r="C49" s="138"/>
      <c r="F49" s="139"/>
      <c r="G49" s="139"/>
      <c r="H49" s="139"/>
    </row>
    <row r="50" spans="1:24" x14ac:dyDescent="0.3">
      <c r="A50" s="138"/>
      <c r="B50" s="138"/>
      <c r="C50" s="138"/>
      <c r="F50" s="139"/>
      <c r="G50" s="139"/>
      <c r="H50" s="139"/>
    </row>
    <row r="51" spans="1:24" x14ac:dyDescent="0.3">
      <c r="A51" s="138"/>
      <c r="B51" s="138"/>
      <c r="C51" s="138"/>
      <c r="F51" s="139"/>
      <c r="G51" s="139"/>
      <c r="H51" s="139"/>
    </row>
    <row r="52" spans="1:24" x14ac:dyDescent="0.3">
      <c r="A52" s="138"/>
      <c r="B52" s="138"/>
      <c r="C52" s="138"/>
      <c r="F52" s="139"/>
      <c r="G52" s="139"/>
      <c r="H52" s="139"/>
    </row>
    <row r="53" spans="1:24" ht="17.25" thickBot="1" x14ac:dyDescent="0.35">
      <c r="A53" s="138"/>
      <c r="B53" s="138"/>
      <c r="C53" s="138"/>
      <c r="F53" s="139"/>
      <c r="G53" s="139"/>
      <c r="H53" s="139"/>
    </row>
    <row r="54" spans="1:24" ht="17.25" thickBot="1" x14ac:dyDescent="0.35">
      <c r="B54" s="680" t="s">
        <v>47</v>
      </c>
      <c r="C54" s="681"/>
      <c r="D54" s="681"/>
      <c r="E54" s="681"/>
      <c r="F54" s="681"/>
      <c r="G54" s="681"/>
      <c r="H54" s="681"/>
      <c r="I54" s="681"/>
      <c r="J54" s="681"/>
      <c r="K54" s="682"/>
      <c r="L54" s="16"/>
      <c r="M54" s="16"/>
      <c r="N54" s="694" t="s">
        <v>0</v>
      </c>
      <c r="O54" s="696" t="s">
        <v>97</v>
      </c>
      <c r="P54" s="697"/>
      <c r="Q54" s="697"/>
      <c r="R54" s="697"/>
      <c r="S54" s="697"/>
      <c r="T54" s="697"/>
      <c r="U54" s="697"/>
      <c r="V54" s="697"/>
      <c r="W54" s="697"/>
      <c r="X54" s="698"/>
    </row>
    <row r="55" spans="1:24" x14ac:dyDescent="0.3">
      <c r="A55" s="683" t="s">
        <v>0</v>
      </c>
      <c r="B55" s="685" t="s">
        <v>44</v>
      </c>
      <c r="C55" s="686"/>
      <c r="D55" s="690" t="s">
        <v>95</v>
      </c>
      <c r="E55" s="691"/>
      <c r="F55" s="687" t="s">
        <v>1</v>
      </c>
      <c r="G55" s="688"/>
      <c r="H55" s="687" t="s">
        <v>2</v>
      </c>
      <c r="I55" s="688"/>
      <c r="J55" s="687" t="s">
        <v>3</v>
      </c>
      <c r="K55" s="689"/>
      <c r="L55" s="16"/>
      <c r="M55" s="16"/>
      <c r="N55" s="694"/>
      <c r="O55" s="699" t="s">
        <v>44</v>
      </c>
      <c r="P55" s="700"/>
      <c r="Q55" s="692" t="s">
        <v>96</v>
      </c>
      <c r="R55" s="693"/>
      <c r="S55" s="701" t="s">
        <v>1</v>
      </c>
      <c r="T55" s="702"/>
      <c r="U55" s="701" t="s">
        <v>2</v>
      </c>
      <c r="V55" s="702"/>
      <c r="W55" s="701" t="s">
        <v>3</v>
      </c>
      <c r="X55" s="703"/>
    </row>
    <row r="56" spans="1:24" x14ac:dyDescent="0.3">
      <c r="A56" s="684"/>
      <c r="B56" s="122" t="s">
        <v>45</v>
      </c>
      <c r="C56" s="175" t="s">
        <v>46</v>
      </c>
      <c r="D56" s="183" t="s">
        <v>45</v>
      </c>
      <c r="E56" s="184" t="s">
        <v>46</v>
      </c>
      <c r="F56" s="176" t="s">
        <v>45</v>
      </c>
      <c r="G56" s="176" t="s">
        <v>46</v>
      </c>
      <c r="H56" s="176" t="s">
        <v>45</v>
      </c>
      <c r="I56" s="176" t="s">
        <v>46</v>
      </c>
      <c r="J56" s="176" t="s">
        <v>45</v>
      </c>
      <c r="K56" s="178" t="s">
        <v>46</v>
      </c>
      <c r="L56" s="16"/>
      <c r="M56" s="16"/>
      <c r="N56" s="695"/>
      <c r="O56" s="66" t="s">
        <v>45</v>
      </c>
      <c r="P56" s="43" t="s">
        <v>46</v>
      </c>
      <c r="Q56" s="183" t="s">
        <v>45</v>
      </c>
      <c r="R56" s="184" t="s">
        <v>46</v>
      </c>
      <c r="S56" s="40" t="s">
        <v>45</v>
      </c>
      <c r="T56" s="40" t="s">
        <v>46</v>
      </c>
      <c r="U56" s="40" t="s">
        <v>45</v>
      </c>
      <c r="V56" s="40" t="s">
        <v>46</v>
      </c>
      <c r="W56" s="40" t="s">
        <v>45</v>
      </c>
      <c r="X56" s="44" t="s">
        <v>46</v>
      </c>
    </row>
    <row r="57" spans="1:24" x14ac:dyDescent="0.3">
      <c r="A57" s="19">
        <v>1979</v>
      </c>
      <c r="B57" s="123">
        <v>4610</v>
      </c>
      <c r="C57" s="21">
        <v>668</v>
      </c>
      <c r="D57" s="185">
        <f>SUM(F57,H57,J57)</f>
        <v>4610</v>
      </c>
      <c r="E57" s="185">
        <f>SUM(G57,I57,K57)</f>
        <v>668</v>
      </c>
      <c r="F57" s="21">
        <v>869</v>
      </c>
      <c r="G57" s="21">
        <v>46</v>
      </c>
      <c r="H57" s="21">
        <v>172</v>
      </c>
      <c r="I57" s="21">
        <v>103</v>
      </c>
      <c r="J57" s="21">
        <v>3569</v>
      </c>
      <c r="K57" s="22">
        <v>519</v>
      </c>
      <c r="L57" s="16"/>
      <c r="M57" s="16"/>
      <c r="N57" s="38">
        <v>1979</v>
      </c>
      <c r="O57" s="45">
        <v>4610</v>
      </c>
      <c r="P57" s="21">
        <v>668</v>
      </c>
      <c r="Q57" s="185">
        <f>SUM(S57,U57,W57)</f>
        <v>4610</v>
      </c>
      <c r="R57" s="185">
        <f>SUM(T57,V57,X57)</f>
        <v>668</v>
      </c>
      <c r="S57" s="21">
        <v>869</v>
      </c>
      <c r="T57" s="21">
        <v>46</v>
      </c>
      <c r="U57" s="21">
        <v>172</v>
      </c>
      <c r="V57" s="21">
        <v>103</v>
      </c>
      <c r="W57" s="21">
        <v>3569</v>
      </c>
      <c r="X57" s="22">
        <v>519</v>
      </c>
    </row>
    <row r="58" spans="1:24" x14ac:dyDescent="0.3">
      <c r="A58" s="23" t="s">
        <v>4</v>
      </c>
      <c r="B58" s="124">
        <v>4866</v>
      </c>
      <c r="C58" s="21">
        <v>722</v>
      </c>
      <c r="D58" s="185">
        <f t="shared" ref="D58:D99" si="4">SUM(F58,H58,J58)</f>
        <v>4866</v>
      </c>
      <c r="E58" s="185">
        <f t="shared" ref="E58:E99" si="5">SUM(G58,I58,K58)</f>
        <v>722</v>
      </c>
      <c r="F58" s="21">
        <v>944</v>
      </c>
      <c r="G58" s="21">
        <v>52</v>
      </c>
      <c r="H58" s="21">
        <v>188</v>
      </c>
      <c r="I58" s="21">
        <v>119</v>
      </c>
      <c r="J58" s="21">
        <v>3734</v>
      </c>
      <c r="K58" s="25">
        <v>551</v>
      </c>
      <c r="L58" s="16"/>
      <c r="M58" s="16"/>
      <c r="N58" s="41" t="s">
        <v>4</v>
      </c>
      <c r="O58" s="46">
        <v>4866</v>
      </c>
      <c r="P58" s="21">
        <v>722</v>
      </c>
      <c r="Q58" s="185">
        <f t="shared" ref="Q58:Q99" si="6">SUM(S58,U58,W58)</f>
        <v>4866</v>
      </c>
      <c r="R58" s="185">
        <f t="shared" ref="R58:R99" si="7">SUM(T58,V58,X58)</f>
        <v>722</v>
      </c>
      <c r="S58" s="21">
        <v>944</v>
      </c>
      <c r="T58" s="21">
        <v>52</v>
      </c>
      <c r="U58" s="21">
        <v>188</v>
      </c>
      <c r="V58" s="21">
        <v>119</v>
      </c>
      <c r="W58" s="21">
        <v>3734</v>
      </c>
      <c r="X58" s="25">
        <v>551</v>
      </c>
    </row>
    <row r="59" spans="1:24" x14ac:dyDescent="0.3">
      <c r="A59" s="23" t="s">
        <v>5</v>
      </c>
      <c r="B59" s="124">
        <v>5086</v>
      </c>
      <c r="C59" s="21">
        <v>796</v>
      </c>
      <c r="D59" s="185">
        <f t="shared" si="4"/>
        <v>5086</v>
      </c>
      <c r="E59" s="185">
        <f t="shared" si="5"/>
        <v>796</v>
      </c>
      <c r="F59" s="21">
        <v>993</v>
      </c>
      <c r="G59" s="21">
        <v>54</v>
      </c>
      <c r="H59" s="21">
        <v>202</v>
      </c>
      <c r="I59" s="21">
        <v>132</v>
      </c>
      <c r="J59" s="21">
        <v>3891</v>
      </c>
      <c r="K59" s="22">
        <v>610</v>
      </c>
      <c r="L59" s="16"/>
      <c r="M59" s="16"/>
      <c r="N59" s="41" t="s">
        <v>5</v>
      </c>
      <c r="O59" s="46">
        <v>5086</v>
      </c>
      <c r="P59" s="21">
        <v>796</v>
      </c>
      <c r="Q59" s="185">
        <f t="shared" si="6"/>
        <v>5086</v>
      </c>
      <c r="R59" s="185">
        <f t="shared" si="7"/>
        <v>796</v>
      </c>
      <c r="S59" s="21">
        <v>993</v>
      </c>
      <c r="T59" s="21">
        <v>54</v>
      </c>
      <c r="U59" s="21">
        <v>202</v>
      </c>
      <c r="V59" s="21">
        <v>132</v>
      </c>
      <c r="W59" s="21">
        <v>3891</v>
      </c>
      <c r="X59" s="22">
        <v>610</v>
      </c>
    </row>
    <row r="60" spans="1:24" x14ac:dyDescent="0.3">
      <c r="A60" s="23" t="s">
        <v>6</v>
      </c>
      <c r="B60" s="124">
        <v>5424</v>
      </c>
      <c r="C60" s="21">
        <v>907</v>
      </c>
      <c r="D60" s="185">
        <f t="shared" si="4"/>
        <v>5424</v>
      </c>
      <c r="E60" s="185">
        <f t="shared" si="5"/>
        <v>907</v>
      </c>
      <c r="F60" s="21">
        <v>1137</v>
      </c>
      <c r="G60" s="21">
        <v>95</v>
      </c>
      <c r="H60" s="21">
        <v>166</v>
      </c>
      <c r="I60" s="21">
        <v>121</v>
      </c>
      <c r="J60" s="21">
        <v>4121</v>
      </c>
      <c r="K60" s="22">
        <v>691</v>
      </c>
      <c r="L60" s="16"/>
      <c r="M60" s="16"/>
      <c r="N60" s="41" t="s">
        <v>6</v>
      </c>
      <c r="O60" s="46">
        <v>5424</v>
      </c>
      <c r="P60" s="21">
        <v>907</v>
      </c>
      <c r="Q60" s="185">
        <f t="shared" si="6"/>
        <v>5424</v>
      </c>
      <c r="R60" s="185">
        <f t="shared" si="7"/>
        <v>907</v>
      </c>
      <c r="S60" s="21">
        <v>1137</v>
      </c>
      <c r="T60" s="21">
        <v>95</v>
      </c>
      <c r="U60" s="21">
        <v>166</v>
      </c>
      <c r="V60" s="21">
        <v>121</v>
      </c>
      <c r="W60" s="21">
        <v>4121</v>
      </c>
      <c r="X60" s="22">
        <v>691</v>
      </c>
    </row>
    <row r="61" spans="1:24" x14ac:dyDescent="0.3">
      <c r="A61" s="23" t="s">
        <v>7</v>
      </c>
      <c r="B61" s="124">
        <v>5358</v>
      </c>
      <c r="C61" s="21">
        <v>944</v>
      </c>
      <c r="D61" s="185">
        <f t="shared" si="4"/>
        <v>5358</v>
      </c>
      <c r="E61" s="185">
        <f t="shared" si="5"/>
        <v>944</v>
      </c>
      <c r="F61" s="21">
        <v>1131</v>
      </c>
      <c r="G61" s="21">
        <v>105</v>
      </c>
      <c r="H61" s="21">
        <v>16</v>
      </c>
      <c r="I61" s="21">
        <v>9</v>
      </c>
      <c r="J61" s="21">
        <v>4211</v>
      </c>
      <c r="K61" s="22">
        <v>830</v>
      </c>
      <c r="L61" s="16"/>
      <c r="M61" s="16"/>
      <c r="N61" s="41" t="s">
        <v>7</v>
      </c>
      <c r="O61" s="46">
        <v>5358</v>
      </c>
      <c r="P61" s="21">
        <v>944</v>
      </c>
      <c r="Q61" s="185">
        <f t="shared" si="6"/>
        <v>5358</v>
      </c>
      <c r="R61" s="185">
        <f t="shared" si="7"/>
        <v>944</v>
      </c>
      <c r="S61" s="21">
        <v>1131</v>
      </c>
      <c r="T61" s="21">
        <v>105</v>
      </c>
      <c r="U61" s="21">
        <v>16</v>
      </c>
      <c r="V61" s="21">
        <v>9</v>
      </c>
      <c r="W61" s="21">
        <v>4211</v>
      </c>
      <c r="X61" s="22">
        <v>830</v>
      </c>
    </row>
    <row r="62" spans="1:24" x14ac:dyDescent="0.3">
      <c r="A62" s="23" t="s">
        <v>8</v>
      </c>
      <c r="B62" s="124">
        <v>5412</v>
      </c>
      <c r="C62" s="21">
        <v>1002</v>
      </c>
      <c r="D62" s="185">
        <f t="shared" si="4"/>
        <v>5412</v>
      </c>
      <c r="E62" s="185">
        <f t="shared" si="5"/>
        <v>1002</v>
      </c>
      <c r="F62" s="21">
        <v>1039</v>
      </c>
      <c r="G62" s="21">
        <v>104</v>
      </c>
      <c r="H62" s="21">
        <v>8</v>
      </c>
      <c r="I62" s="21">
        <v>8</v>
      </c>
      <c r="J62" s="21">
        <v>4365</v>
      </c>
      <c r="K62" s="22">
        <v>890</v>
      </c>
      <c r="L62" s="16"/>
      <c r="M62" s="16"/>
      <c r="N62" s="41" t="s">
        <v>8</v>
      </c>
      <c r="O62" s="46">
        <v>5412</v>
      </c>
      <c r="P62" s="21">
        <v>1002</v>
      </c>
      <c r="Q62" s="185">
        <f t="shared" si="6"/>
        <v>5412</v>
      </c>
      <c r="R62" s="185">
        <f t="shared" si="7"/>
        <v>1002</v>
      </c>
      <c r="S62" s="21">
        <v>1039</v>
      </c>
      <c r="T62" s="21">
        <v>104</v>
      </c>
      <c r="U62" s="21">
        <v>8</v>
      </c>
      <c r="V62" s="21">
        <v>8</v>
      </c>
      <c r="W62" s="21">
        <v>4365</v>
      </c>
      <c r="X62" s="22">
        <v>890</v>
      </c>
    </row>
    <row r="63" spans="1:24" x14ac:dyDescent="0.3">
      <c r="A63" s="23" t="s">
        <v>9</v>
      </c>
      <c r="B63" s="124">
        <v>5362</v>
      </c>
      <c r="C63" s="21">
        <v>1048</v>
      </c>
      <c r="D63" s="185">
        <f t="shared" si="4"/>
        <v>5362</v>
      </c>
      <c r="E63" s="185">
        <f t="shared" si="5"/>
        <v>1048</v>
      </c>
      <c r="F63" s="21">
        <v>842</v>
      </c>
      <c r="G63" s="21">
        <v>92</v>
      </c>
      <c r="H63" s="21">
        <v>3</v>
      </c>
      <c r="I63" s="21">
        <v>3</v>
      </c>
      <c r="J63" s="21">
        <v>4517</v>
      </c>
      <c r="K63" s="22">
        <v>953</v>
      </c>
      <c r="L63" s="16"/>
      <c r="M63" s="16"/>
      <c r="N63" s="41" t="s">
        <v>9</v>
      </c>
      <c r="O63" s="46">
        <v>5362</v>
      </c>
      <c r="P63" s="21">
        <v>1048</v>
      </c>
      <c r="Q63" s="185">
        <f t="shared" si="6"/>
        <v>5362</v>
      </c>
      <c r="R63" s="185">
        <f t="shared" si="7"/>
        <v>1048</v>
      </c>
      <c r="S63" s="21">
        <v>842</v>
      </c>
      <c r="T63" s="21">
        <v>92</v>
      </c>
      <c r="U63" s="21">
        <v>3</v>
      </c>
      <c r="V63" s="21">
        <v>3</v>
      </c>
      <c r="W63" s="21">
        <v>4517</v>
      </c>
      <c r="X63" s="22">
        <v>953</v>
      </c>
    </row>
    <row r="64" spans="1:24" x14ac:dyDescent="0.3">
      <c r="A64" s="23" t="s">
        <v>10</v>
      </c>
      <c r="B64" s="124">
        <v>5364</v>
      </c>
      <c r="C64" s="21">
        <v>1088</v>
      </c>
      <c r="D64" s="185">
        <f t="shared" si="4"/>
        <v>5364</v>
      </c>
      <c r="E64" s="185">
        <f t="shared" si="5"/>
        <v>1088</v>
      </c>
      <c r="F64" s="21">
        <v>828</v>
      </c>
      <c r="G64" s="21">
        <v>75</v>
      </c>
      <c r="H64" s="21">
        <v>0</v>
      </c>
      <c r="I64" s="21">
        <v>0</v>
      </c>
      <c r="J64" s="21">
        <v>4536</v>
      </c>
      <c r="K64" s="22">
        <v>1013</v>
      </c>
      <c r="L64" s="16"/>
      <c r="M64" s="16"/>
      <c r="N64" s="41" t="s">
        <v>10</v>
      </c>
      <c r="O64" s="46">
        <v>5364</v>
      </c>
      <c r="P64" s="21">
        <v>1088</v>
      </c>
      <c r="Q64" s="185">
        <f t="shared" si="6"/>
        <v>5364</v>
      </c>
      <c r="R64" s="185">
        <f t="shared" si="7"/>
        <v>1088</v>
      </c>
      <c r="S64" s="21">
        <v>828</v>
      </c>
      <c r="T64" s="21">
        <v>75</v>
      </c>
      <c r="U64" s="21">
        <v>0</v>
      </c>
      <c r="V64" s="21">
        <v>0</v>
      </c>
      <c r="W64" s="21">
        <v>4536</v>
      </c>
      <c r="X64" s="22">
        <v>1013</v>
      </c>
    </row>
    <row r="65" spans="1:24" x14ac:dyDescent="0.3">
      <c r="A65" s="23" t="s">
        <v>11</v>
      </c>
      <c r="B65" s="124">
        <v>5366</v>
      </c>
      <c r="C65" s="21">
        <v>1120</v>
      </c>
      <c r="D65" s="185">
        <f t="shared" si="4"/>
        <v>5366</v>
      </c>
      <c r="E65" s="185">
        <f t="shared" si="5"/>
        <v>1120</v>
      </c>
      <c r="F65" s="21">
        <v>779</v>
      </c>
      <c r="G65" s="21">
        <v>75</v>
      </c>
      <c r="H65" s="21">
        <v>0</v>
      </c>
      <c r="I65" s="21">
        <v>0</v>
      </c>
      <c r="J65" s="21">
        <v>4587</v>
      </c>
      <c r="K65" s="22">
        <v>1045</v>
      </c>
      <c r="L65" s="16"/>
      <c r="M65" s="16"/>
      <c r="N65" s="41" t="s">
        <v>11</v>
      </c>
      <c r="O65" s="46">
        <v>5366</v>
      </c>
      <c r="P65" s="21">
        <v>1120</v>
      </c>
      <c r="Q65" s="185">
        <f t="shared" si="6"/>
        <v>5366</v>
      </c>
      <c r="R65" s="185">
        <f t="shared" si="7"/>
        <v>1120</v>
      </c>
      <c r="S65" s="21">
        <v>779</v>
      </c>
      <c r="T65" s="21">
        <v>75</v>
      </c>
      <c r="U65" s="21">
        <v>0</v>
      </c>
      <c r="V65" s="21">
        <v>0</v>
      </c>
      <c r="W65" s="21">
        <v>4587</v>
      </c>
      <c r="X65" s="22">
        <v>1045</v>
      </c>
    </row>
    <row r="66" spans="1:24" x14ac:dyDescent="0.3">
      <c r="A66" s="23" t="s">
        <v>12</v>
      </c>
      <c r="B66" s="124">
        <v>5615</v>
      </c>
      <c r="C66" s="21">
        <v>1209</v>
      </c>
      <c r="D66" s="185">
        <f t="shared" si="4"/>
        <v>5615</v>
      </c>
      <c r="E66" s="185">
        <f t="shared" si="5"/>
        <v>1209</v>
      </c>
      <c r="F66" s="21">
        <v>795</v>
      </c>
      <c r="G66" s="21">
        <v>77</v>
      </c>
      <c r="H66" s="21">
        <v>0</v>
      </c>
      <c r="I66" s="21">
        <v>0</v>
      </c>
      <c r="J66" s="21">
        <v>4820</v>
      </c>
      <c r="K66" s="22">
        <v>1132</v>
      </c>
      <c r="L66" s="16"/>
      <c r="M66" s="16"/>
      <c r="N66" s="41" t="s">
        <v>12</v>
      </c>
      <c r="O66" s="46">
        <v>5615</v>
      </c>
      <c r="P66" s="21">
        <v>1209</v>
      </c>
      <c r="Q66" s="185">
        <f t="shared" si="6"/>
        <v>5615</v>
      </c>
      <c r="R66" s="185">
        <f t="shared" si="7"/>
        <v>1209</v>
      </c>
      <c r="S66" s="21">
        <v>795</v>
      </c>
      <c r="T66" s="21">
        <v>77</v>
      </c>
      <c r="U66" s="21">
        <v>0</v>
      </c>
      <c r="V66" s="21">
        <v>0</v>
      </c>
      <c r="W66" s="21">
        <v>4820</v>
      </c>
      <c r="X66" s="22">
        <v>1132</v>
      </c>
    </row>
    <row r="67" spans="1:24" x14ac:dyDescent="0.3">
      <c r="A67" s="23" t="s">
        <v>13</v>
      </c>
      <c r="B67" s="124">
        <v>5832</v>
      </c>
      <c r="C67" s="21">
        <v>1273</v>
      </c>
      <c r="D67" s="185">
        <f t="shared" si="4"/>
        <v>5832</v>
      </c>
      <c r="E67" s="185">
        <f t="shared" si="5"/>
        <v>1273</v>
      </c>
      <c r="F67" s="21">
        <v>807</v>
      </c>
      <c r="G67" s="21">
        <v>79</v>
      </c>
      <c r="H67" s="21">
        <v>0</v>
      </c>
      <c r="I67" s="21">
        <v>0</v>
      </c>
      <c r="J67" s="21">
        <v>5025</v>
      </c>
      <c r="K67" s="22">
        <v>1194</v>
      </c>
      <c r="L67" s="16"/>
      <c r="M67" s="16"/>
      <c r="N67" s="41" t="s">
        <v>13</v>
      </c>
      <c r="O67" s="46">
        <v>5832</v>
      </c>
      <c r="P67" s="21">
        <v>1273</v>
      </c>
      <c r="Q67" s="185">
        <f t="shared" si="6"/>
        <v>5832</v>
      </c>
      <c r="R67" s="185">
        <f t="shared" si="7"/>
        <v>1273</v>
      </c>
      <c r="S67" s="21">
        <v>807</v>
      </c>
      <c r="T67" s="21">
        <v>79</v>
      </c>
      <c r="U67" s="21">
        <v>0</v>
      </c>
      <c r="V67" s="21">
        <v>0</v>
      </c>
      <c r="W67" s="21">
        <v>5025</v>
      </c>
      <c r="X67" s="22">
        <v>1194</v>
      </c>
    </row>
    <row r="68" spans="1:24" x14ac:dyDescent="0.3">
      <c r="A68" s="23" t="s">
        <v>14</v>
      </c>
      <c r="B68" s="124">
        <v>6139</v>
      </c>
      <c r="C68" s="21">
        <v>1322</v>
      </c>
      <c r="D68" s="185">
        <f t="shared" si="4"/>
        <v>6139</v>
      </c>
      <c r="E68" s="185">
        <f t="shared" si="5"/>
        <v>1322</v>
      </c>
      <c r="F68" s="21">
        <v>835</v>
      </c>
      <c r="G68" s="21">
        <v>82</v>
      </c>
      <c r="H68" s="21">
        <v>0</v>
      </c>
      <c r="I68" s="21">
        <v>0</v>
      </c>
      <c r="J68" s="21">
        <v>5304</v>
      </c>
      <c r="K68" s="22">
        <v>1240</v>
      </c>
      <c r="L68" s="16"/>
      <c r="M68" s="16"/>
      <c r="N68" s="41" t="s">
        <v>14</v>
      </c>
      <c r="O68" s="46">
        <v>6139</v>
      </c>
      <c r="P68" s="21">
        <v>1322</v>
      </c>
      <c r="Q68" s="185">
        <f t="shared" si="6"/>
        <v>6139</v>
      </c>
      <c r="R68" s="185">
        <f t="shared" si="7"/>
        <v>1322</v>
      </c>
      <c r="S68" s="21">
        <v>835</v>
      </c>
      <c r="T68" s="21">
        <v>82</v>
      </c>
      <c r="U68" s="21">
        <v>0</v>
      </c>
      <c r="V68" s="21">
        <v>0</v>
      </c>
      <c r="W68" s="21">
        <v>5304</v>
      </c>
      <c r="X68" s="22">
        <v>1240</v>
      </c>
    </row>
    <row r="69" spans="1:24" x14ac:dyDescent="0.3">
      <c r="A69" s="23" t="s">
        <v>15</v>
      </c>
      <c r="B69" s="124">
        <v>6593</v>
      </c>
      <c r="C69" s="21">
        <v>1405</v>
      </c>
      <c r="D69" s="185">
        <f t="shared" si="4"/>
        <v>6593</v>
      </c>
      <c r="E69" s="185">
        <f t="shared" si="5"/>
        <v>1405</v>
      </c>
      <c r="F69" s="21">
        <v>870</v>
      </c>
      <c r="G69" s="21">
        <v>86</v>
      </c>
      <c r="H69" s="21">
        <v>0</v>
      </c>
      <c r="I69" s="21">
        <v>0</v>
      </c>
      <c r="J69" s="21">
        <v>5723</v>
      </c>
      <c r="K69" s="22">
        <v>1319</v>
      </c>
      <c r="L69" s="16"/>
      <c r="M69" s="16"/>
      <c r="N69" s="41" t="s">
        <v>15</v>
      </c>
      <c r="O69" s="46">
        <v>6593</v>
      </c>
      <c r="P69" s="21">
        <v>1405</v>
      </c>
      <c r="Q69" s="185">
        <f t="shared" si="6"/>
        <v>6593</v>
      </c>
      <c r="R69" s="185">
        <f t="shared" si="7"/>
        <v>1405</v>
      </c>
      <c r="S69" s="21">
        <v>870</v>
      </c>
      <c r="T69" s="21">
        <v>86</v>
      </c>
      <c r="U69" s="21">
        <v>0</v>
      </c>
      <c r="V69" s="21">
        <v>0</v>
      </c>
      <c r="W69" s="21">
        <v>5723</v>
      </c>
      <c r="X69" s="22">
        <v>1319</v>
      </c>
    </row>
    <row r="70" spans="1:24" x14ac:dyDescent="0.3">
      <c r="A70" s="23" t="s">
        <v>16</v>
      </c>
      <c r="B70" s="124">
        <v>7044</v>
      </c>
      <c r="C70" s="21">
        <v>1535</v>
      </c>
      <c r="D70" s="185">
        <f t="shared" si="4"/>
        <v>7044</v>
      </c>
      <c r="E70" s="185">
        <f t="shared" si="5"/>
        <v>1535</v>
      </c>
      <c r="F70" s="21">
        <v>791</v>
      </c>
      <c r="G70" s="21">
        <v>91</v>
      </c>
      <c r="H70" s="21">
        <v>0</v>
      </c>
      <c r="I70" s="21">
        <v>0</v>
      </c>
      <c r="J70" s="21">
        <v>6253</v>
      </c>
      <c r="K70" s="22">
        <v>1444</v>
      </c>
      <c r="L70" s="16"/>
      <c r="M70" s="16"/>
      <c r="N70" s="41" t="s">
        <v>16</v>
      </c>
      <c r="O70" s="46">
        <v>7044</v>
      </c>
      <c r="P70" s="21">
        <v>1535</v>
      </c>
      <c r="Q70" s="185">
        <f t="shared" si="6"/>
        <v>7044</v>
      </c>
      <c r="R70" s="185">
        <f t="shared" si="7"/>
        <v>1535</v>
      </c>
      <c r="S70" s="21">
        <v>791</v>
      </c>
      <c r="T70" s="21">
        <v>91</v>
      </c>
      <c r="U70" s="21">
        <v>0</v>
      </c>
      <c r="V70" s="21">
        <v>0</v>
      </c>
      <c r="W70" s="21">
        <v>6253</v>
      </c>
      <c r="X70" s="22">
        <v>1444</v>
      </c>
    </row>
    <row r="71" spans="1:24" x14ac:dyDescent="0.3">
      <c r="A71" s="23" t="s">
        <v>17</v>
      </c>
      <c r="B71" s="124">
        <v>7437</v>
      </c>
      <c r="C71" s="21">
        <v>1649</v>
      </c>
      <c r="D71" s="185">
        <f t="shared" si="4"/>
        <v>7437</v>
      </c>
      <c r="E71" s="185">
        <f t="shared" si="5"/>
        <v>1649</v>
      </c>
      <c r="F71" s="21">
        <v>533</v>
      </c>
      <c r="G71" s="21">
        <v>91</v>
      </c>
      <c r="H71" s="21">
        <v>0</v>
      </c>
      <c r="I71" s="21">
        <v>0</v>
      </c>
      <c r="J71" s="21">
        <v>6904</v>
      </c>
      <c r="K71" s="22">
        <v>1558</v>
      </c>
      <c r="L71" s="16"/>
      <c r="M71" s="16"/>
      <c r="N71" s="41" t="s">
        <v>17</v>
      </c>
      <c r="O71" s="46">
        <v>7437</v>
      </c>
      <c r="P71" s="21">
        <v>1649</v>
      </c>
      <c r="Q71" s="185">
        <f t="shared" si="6"/>
        <v>7437</v>
      </c>
      <c r="R71" s="185">
        <f t="shared" si="7"/>
        <v>1649</v>
      </c>
      <c r="S71" s="21">
        <v>533</v>
      </c>
      <c r="T71" s="21">
        <v>91</v>
      </c>
      <c r="U71" s="21">
        <v>0</v>
      </c>
      <c r="V71" s="21">
        <v>0</v>
      </c>
      <c r="W71" s="21">
        <v>6904</v>
      </c>
      <c r="X71" s="22">
        <v>1558</v>
      </c>
    </row>
    <row r="72" spans="1:24" x14ac:dyDescent="0.3">
      <c r="A72" s="23" t="s">
        <v>18</v>
      </c>
      <c r="B72" s="124">
        <v>7654</v>
      </c>
      <c r="C72" s="21">
        <v>1702</v>
      </c>
      <c r="D72" s="185">
        <f t="shared" si="4"/>
        <v>7654</v>
      </c>
      <c r="E72" s="185">
        <f t="shared" si="5"/>
        <v>1702</v>
      </c>
      <c r="F72" s="21">
        <v>349</v>
      </c>
      <c r="G72" s="21">
        <v>81</v>
      </c>
      <c r="H72" s="21">
        <v>116</v>
      </c>
      <c r="I72" s="21">
        <v>15</v>
      </c>
      <c r="J72" s="21">
        <v>7189</v>
      </c>
      <c r="K72" s="22">
        <v>1606</v>
      </c>
      <c r="L72" s="16"/>
      <c r="M72" s="16"/>
      <c r="N72" s="41" t="s">
        <v>18</v>
      </c>
      <c r="O72" s="46">
        <v>7654</v>
      </c>
      <c r="P72" s="21">
        <v>1702</v>
      </c>
      <c r="Q72" s="185">
        <f t="shared" si="6"/>
        <v>7654</v>
      </c>
      <c r="R72" s="185">
        <f t="shared" si="7"/>
        <v>1702</v>
      </c>
      <c r="S72" s="21">
        <v>349</v>
      </c>
      <c r="T72" s="21">
        <v>81</v>
      </c>
      <c r="U72" s="21">
        <v>116</v>
      </c>
      <c r="V72" s="21">
        <v>15</v>
      </c>
      <c r="W72" s="21">
        <v>7189</v>
      </c>
      <c r="X72" s="22">
        <v>1606</v>
      </c>
    </row>
    <row r="73" spans="1:24" x14ac:dyDescent="0.3">
      <c r="A73" s="23" t="s">
        <v>19</v>
      </c>
      <c r="B73" s="124">
        <v>8426</v>
      </c>
      <c r="C73" s="21">
        <v>1898</v>
      </c>
      <c r="D73" s="185">
        <f t="shared" si="4"/>
        <v>8426</v>
      </c>
      <c r="E73" s="185">
        <f t="shared" si="5"/>
        <v>1898</v>
      </c>
      <c r="F73" s="21">
        <v>362</v>
      </c>
      <c r="G73" s="21">
        <v>83</v>
      </c>
      <c r="H73" s="21">
        <v>154</v>
      </c>
      <c r="I73" s="21">
        <v>22</v>
      </c>
      <c r="J73" s="21">
        <v>7910</v>
      </c>
      <c r="K73" s="22">
        <v>1793</v>
      </c>
      <c r="L73" s="16"/>
      <c r="M73" s="16"/>
      <c r="N73" s="41" t="s">
        <v>19</v>
      </c>
      <c r="O73" s="46">
        <v>8426</v>
      </c>
      <c r="P73" s="21">
        <v>1898</v>
      </c>
      <c r="Q73" s="185">
        <f t="shared" si="6"/>
        <v>8426</v>
      </c>
      <c r="R73" s="185">
        <f t="shared" si="7"/>
        <v>1898</v>
      </c>
      <c r="S73" s="21">
        <v>362</v>
      </c>
      <c r="T73" s="21">
        <v>83</v>
      </c>
      <c r="U73" s="21">
        <v>154</v>
      </c>
      <c r="V73" s="21">
        <v>22</v>
      </c>
      <c r="W73" s="21">
        <v>7910</v>
      </c>
      <c r="X73" s="22">
        <v>1793</v>
      </c>
    </row>
    <row r="74" spans="1:24" x14ac:dyDescent="0.3">
      <c r="A74" s="23" t="s">
        <v>20</v>
      </c>
      <c r="B74" s="124">
        <v>9278</v>
      </c>
      <c r="C74" s="21">
        <v>2116</v>
      </c>
      <c r="D74" s="185">
        <f t="shared" si="4"/>
        <v>9278</v>
      </c>
      <c r="E74" s="185">
        <f t="shared" si="5"/>
        <v>2116</v>
      </c>
      <c r="F74" s="21">
        <v>317</v>
      </c>
      <c r="G74" s="21">
        <v>83</v>
      </c>
      <c r="H74" s="21">
        <v>173</v>
      </c>
      <c r="I74" s="21">
        <v>22</v>
      </c>
      <c r="J74" s="21">
        <v>8788</v>
      </c>
      <c r="K74" s="22">
        <v>2011</v>
      </c>
      <c r="L74" s="16"/>
      <c r="M74" s="16"/>
      <c r="N74" s="41" t="s">
        <v>20</v>
      </c>
      <c r="O74" s="46">
        <v>9278</v>
      </c>
      <c r="P74" s="21">
        <v>2116</v>
      </c>
      <c r="Q74" s="185">
        <f t="shared" si="6"/>
        <v>9278</v>
      </c>
      <c r="R74" s="185">
        <f t="shared" si="7"/>
        <v>2116</v>
      </c>
      <c r="S74" s="21">
        <v>317</v>
      </c>
      <c r="T74" s="21">
        <v>83</v>
      </c>
      <c r="U74" s="21">
        <v>173</v>
      </c>
      <c r="V74" s="21">
        <v>22</v>
      </c>
      <c r="W74" s="21">
        <v>8788</v>
      </c>
      <c r="X74" s="22">
        <v>2011</v>
      </c>
    </row>
    <row r="75" spans="1:24" x14ac:dyDescent="0.3">
      <c r="A75" s="23" t="s">
        <v>21</v>
      </c>
      <c r="B75" s="124">
        <v>9935</v>
      </c>
      <c r="C75" s="21">
        <v>2306</v>
      </c>
      <c r="D75" s="185">
        <f t="shared" si="4"/>
        <v>9935</v>
      </c>
      <c r="E75" s="185">
        <f t="shared" si="5"/>
        <v>2306</v>
      </c>
      <c r="F75" s="21">
        <v>343</v>
      </c>
      <c r="G75" s="21">
        <v>87</v>
      </c>
      <c r="H75" s="21">
        <v>197</v>
      </c>
      <c r="I75" s="21">
        <v>23</v>
      </c>
      <c r="J75" s="21">
        <v>9395</v>
      </c>
      <c r="K75" s="22">
        <v>2196</v>
      </c>
      <c r="L75" s="16"/>
      <c r="M75" s="16"/>
      <c r="N75" s="41" t="s">
        <v>21</v>
      </c>
      <c r="O75" s="46">
        <v>9935</v>
      </c>
      <c r="P75" s="21">
        <v>2306</v>
      </c>
      <c r="Q75" s="185">
        <f t="shared" si="6"/>
        <v>9935</v>
      </c>
      <c r="R75" s="185">
        <f t="shared" si="7"/>
        <v>2306</v>
      </c>
      <c r="S75" s="21">
        <v>343</v>
      </c>
      <c r="T75" s="21">
        <v>87</v>
      </c>
      <c r="U75" s="21">
        <v>197</v>
      </c>
      <c r="V75" s="21">
        <v>23</v>
      </c>
      <c r="W75" s="21">
        <v>9395</v>
      </c>
      <c r="X75" s="22">
        <v>2196</v>
      </c>
    </row>
    <row r="76" spans="1:24" x14ac:dyDescent="0.3">
      <c r="A76" s="23" t="s">
        <v>22</v>
      </c>
      <c r="B76" s="124">
        <v>10926</v>
      </c>
      <c r="C76" s="21">
        <v>2578</v>
      </c>
      <c r="D76" s="185">
        <f t="shared" si="4"/>
        <v>10926</v>
      </c>
      <c r="E76" s="185">
        <f t="shared" si="5"/>
        <v>2578</v>
      </c>
      <c r="F76" s="21">
        <v>364</v>
      </c>
      <c r="G76" s="26">
        <v>97</v>
      </c>
      <c r="H76" s="21">
        <v>285</v>
      </c>
      <c r="I76" s="26">
        <v>33</v>
      </c>
      <c r="J76" s="21">
        <v>10277</v>
      </c>
      <c r="K76" s="27">
        <v>2448</v>
      </c>
      <c r="L76" s="16"/>
      <c r="M76" s="16"/>
      <c r="N76" s="41" t="s">
        <v>22</v>
      </c>
      <c r="O76" s="46">
        <v>10926</v>
      </c>
      <c r="P76" s="21">
        <v>2578</v>
      </c>
      <c r="Q76" s="185">
        <f t="shared" si="6"/>
        <v>10926</v>
      </c>
      <c r="R76" s="185">
        <f t="shared" si="7"/>
        <v>2578</v>
      </c>
      <c r="S76" s="21">
        <v>364</v>
      </c>
      <c r="T76" s="26">
        <v>97</v>
      </c>
      <c r="U76" s="21">
        <v>285</v>
      </c>
      <c r="V76" s="26">
        <v>33</v>
      </c>
      <c r="W76" s="21">
        <v>10277</v>
      </c>
      <c r="X76" s="27">
        <v>2448</v>
      </c>
    </row>
    <row r="77" spans="1:24" x14ac:dyDescent="0.3">
      <c r="A77" s="23" t="s">
        <v>23</v>
      </c>
      <c r="B77" s="124">
        <v>11381</v>
      </c>
      <c r="C77" s="21">
        <v>2664</v>
      </c>
      <c r="D77" s="185">
        <f t="shared" si="4"/>
        <v>11381</v>
      </c>
      <c r="E77" s="185">
        <f t="shared" si="5"/>
        <v>2664</v>
      </c>
      <c r="F77" s="21">
        <v>374</v>
      </c>
      <c r="G77" s="26">
        <v>100</v>
      </c>
      <c r="H77" s="21">
        <v>359</v>
      </c>
      <c r="I77" s="26">
        <v>40</v>
      </c>
      <c r="J77" s="21">
        <v>10648</v>
      </c>
      <c r="K77" s="27">
        <v>2524</v>
      </c>
      <c r="L77" s="16"/>
      <c r="M77" s="16"/>
      <c r="N77" s="41" t="s">
        <v>23</v>
      </c>
      <c r="O77" s="46">
        <v>11381</v>
      </c>
      <c r="P77" s="21">
        <v>2664</v>
      </c>
      <c r="Q77" s="185">
        <f t="shared" si="6"/>
        <v>11381</v>
      </c>
      <c r="R77" s="185">
        <f t="shared" si="7"/>
        <v>2664</v>
      </c>
      <c r="S77" s="21">
        <v>374</v>
      </c>
      <c r="T77" s="26">
        <v>100</v>
      </c>
      <c r="U77" s="21">
        <v>359</v>
      </c>
      <c r="V77" s="26">
        <v>40</v>
      </c>
      <c r="W77" s="21">
        <v>10648</v>
      </c>
      <c r="X77" s="27">
        <v>2524</v>
      </c>
    </row>
    <row r="78" spans="1:24" x14ac:dyDescent="0.3">
      <c r="A78" s="23" t="s">
        <v>24</v>
      </c>
      <c r="B78" s="124">
        <v>11707</v>
      </c>
      <c r="C78" s="21">
        <v>2764</v>
      </c>
      <c r="D78" s="185">
        <f t="shared" si="4"/>
        <v>11707</v>
      </c>
      <c r="E78" s="185">
        <f t="shared" si="5"/>
        <v>2764</v>
      </c>
      <c r="F78" s="21">
        <v>378</v>
      </c>
      <c r="G78" s="26">
        <v>96</v>
      </c>
      <c r="H78" s="21">
        <v>362</v>
      </c>
      <c r="I78" s="26">
        <v>43</v>
      </c>
      <c r="J78" s="21">
        <v>10967</v>
      </c>
      <c r="K78" s="27">
        <v>2625</v>
      </c>
      <c r="L78" s="16"/>
      <c r="M78" s="16"/>
      <c r="N78" s="41" t="s">
        <v>24</v>
      </c>
      <c r="O78" s="46">
        <v>11707</v>
      </c>
      <c r="P78" s="21">
        <v>2764</v>
      </c>
      <c r="Q78" s="185">
        <f t="shared" si="6"/>
        <v>11707</v>
      </c>
      <c r="R78" s="185">
        <f t="shared" si="7"/>
        <v>2764</v>
      </c>
      <c r="S78" s="21">
        <v>378</v>
      </c>
      <c r="T78" s="26">
        <v>96</v>
      </c>
      <c r="U78" s="21">
        <v>362</v>
      </c>
      <c r="V78" s="26">
        <v>43</v>
      </c>
      <c r="W78" s="21">
        <v>10967</v>
      </c>
      <c r="X78" s="27">
        <v>2625</v>
      </c>
    </row>
    <row r="79" spans="1:24" x14ac:dyDescent="0.3">
      <c r="A79" s="23" t="s">
        <v>25</v>
      </c>
      <c r="B79" s="124">
        <v>11897</v>
      </c>
      <c r="C79" s="21">
        <v>2866</v>
      </c>
      <c r="D79" s="185">
        <f t="shared" si="4"/>
        <v>11897</v>
      </c>
      <c r="E79" s="185">
        <f t="shared" si="5"/>
        <v>2866</v>
      </c>
      <c r="F79" s="21">
        <v>314</v>
      </c>
      <c r="G79" s="26">
        <v>73</v>
      </c>
      <c r="H79" s="21">
        <v>364</v>
      </c>
      <c r="I79" s="26">
        <v>42</v>
      </c>
      <c r="J79" s="21">
        <v>11219</v>
      </c>
      <c r="K79" s="27">
        <v>2751</v>
      </c>
      <c r="L79" s="16"/>
      <c r="M79" s="16"/>
      <c r="N79" s="41" t="s">
        <v>25</v>
      </c>
      <c r="O79" s="46">
        <v>11897</v>
      </c>
      <c r="P79" s="21">
        <v>2866</v>
      </c>
      <c r="Q79" s="185">
        <f t="shared" si="6"/>
        <v>11897</v>
      </c>
      <c r="R79" s="185">
        <f t="shared" si="7"/>
        <v>2866</v>
      </c>
      <c r="S79" s="21">
        <v>314</v>
      </c>
      <c r="T79" s="26">
        <v>73</v>
      </c>
      <c r="U79" s="21">
        <v>364</v>
      </c>
      <c r="V79" s="26">
        <v>42</v>
      </c>
      <c r="W79" s="21">
        <v>11219</v>
      </c>
      <c r="X79" s="27">
        <v>2751</v>
      </c>
    </row>
    <row r="80" spans="1:24" x14ac:dyDescent="0.3">
      <c r="A80" s="23" t="s">
        <v>26</v>
      </c>
      <c r="B80" s="124">
        <v>12156</v>
      </c>
      <c r="C80" s="21">
        <v>2979</v>
      </c>
      <c r="D80" s="185">
        <f t="shared" si="4"/>
        <v>12156</v>
      </c>
      <c r="E80" s="185">
        <f t="shared" si="5"/>
        <v>2979</v>
      </c>
      <c r="F80" s="21">
        <v>353</v>
      </c>
      <c r="G80" s="26">
        <v>82</v>
      </c>
      <c r="H80" s="21">
        <v>364</v>
      </c>
      <c r="I80" s="26">
        <v>47</v>
      </c>
      <c r="J80" s="21">
        <v>11439</v>
      </c>
      <c r="K80" s="27">
        <v>2850</v>
      </c>
      <c r="L80" s="16"/>
      <c r="M80" s="16"/>
      <c r="N80" s="41" t="s">
        <v>26</v>
      </c>
      <c r="O80" s="46">
        <v>12156</v>
      </c>
      <c r="P80" s="21">
        <v>2979</v>
      </c>
      <c r="Q80" s="185">
        <f t="shared" si="6"/>
        <v>12156</v>
      </c>
      <c r="R80" s="185">
        <f t="shared" si="7"/>
        <v>2979</v>
      </c>
      <c r="S80" s="21">
        <v>353</v>
      </c>
      <c r="T80" s="26">
        <v>82</v>
      </c>
      <c r="U80" s="21">
        <v>364</v>
      </c>
      <c r="V80" s="26">
        <v>47</v>
      </c>
      <c r="W80" s="21">
        <v>11439</v>
      </c>
      <c r="X80" s="27">
        <v>2850</v>
      </c>
    </row>
    <row r="81" spans="1:24" x14ac:dyDescent="0.3">
      <c r="A81" s="23" t="s">
        <v>27</v>
      </c>
      <c r="B81" s="124">
        <v>11974</v>
      </c>
      <c r="C81" s="21">
        <v>2965</v>
      </c>
      <c r="D81" s="185">
        <f t="shared" si="4"/>
        <v>11974</v>
      </c>
      <c r="E81" s="185">
        <f t="shared" si="5"/>
        <v>2965</v>
      </c>
      <c r="F81" s="21">
        <v>373</v>
      </c>
      <c r="G81" s="26">
        <v>87</v>
      </c>
      <c r="H81" s="21">
        <v>364</v>
      </c>
      <c r="I81" s="26">
        <v>46</v>
      </c>
      <c r="J81" s="21">
        <v>11237</v>
      </c>
      <c r="K81" s="27">
        <v>2832</v>
      </c>
      <c r="L81" s="16"/>
      <c r="M81" s="16"/>
      <c r="N81" s="41" t="s">
        <v>27</v>
      </c>
      <c r="O81" s="46">
        <v>11974</v>
      </c>
      <c r="P81" s="21">
        <v>2965</v>
      </c>
      <c r="Q81" s="185">
        <f t="shared" si="6"/>
        <v>11974</v>
      </c>
      <c r="R81" s="185">
        <f t="shared" si="7"/>
        <v>2965</v>
      </c>
      <c r="S81" s="21">
        <v>373</v>
      </c>
      <c r="T81" s="26">
        <v>87</v>
      </c>
      <c r="U81" s="21">
        <v>364</v>
      </c>
      <c r="V81" s="26">
        <v>46</v>
      </c>
      <c r="W81" s="21">
        <v>11237</v>
      </c>
      <c r="X81" s="27">
        <v>2832</v>
      </c>
    </row>
    <row r="82" spans="1:24" x14ac:dyDescent="0.3">
      <c r="A82" s="23" t="s">
        <v>28</v>
      </c>
      <c r="B82" s="124">
        <v>11872</v>
      </c>
      <c r="C82" s="21">
        <v>3019</v>
      </c>
      <c r="D82" s="185">
        <f t="shared" si="4"/>
        <v>11872</v>
      </c>
      <c r="E82" s="185">
        <f t="shared" si="5"/>
        <v>3019</v>
      </c>
      <c r="F82" s="21">
        <v>374</v>
      </c>
      <c r="G82" s="26">
        <v>91</v>
      </c>
      <c r="H82" s="21">
        <v>357</v>
      </c>
      <c r="I82" s="26">
        <v>47</v>
      </c>
      <c r="J82" s="21">
        <v>11141</v>
      </c>
      <c r="K82" s="27">
        <v>2881</v>
      </c>
      <c r="L82" s="16"/>
      <c r="M82" s="16"/>
      <c r="N82" s="41" t="s">
        <v>28</v>
      </c>
      <c r="O82" s="46">
        <v>11872</v>
      </c>
      <c r="P82" s="21">
        <v>3019</v>
      </c>
      <c r="Q82" s="185">
        <f t="shared" si="6"/>
        <v>11872</v>
      </c>
      <c r="R82" s="185">
        <f t="shared" si="7"/>
        <v>3019</v>
      </c>
      <c r="S82" s="21">
        <v>374</v>
      </c>
      <c r="T82" s="26">
        <v>91</v>
      </c>
      <c r="U82" s="21">
        <v>357</v>
      </c>
      <c r="V82" s="26">
        <v>47</v>
      </c>
      <c r="W82" s="21">
        <v>11141</v>
      </c>
      <c r="X82" s="27">
        <v>2881</v>
      </c>
    </row>
    <row r="83" spans="1:24" x14ac:dyDescent="0.3">
      <c r="A83" s="23" t="s">
        <v>29</v>
      </c>
      <c r="B83" s="124">
        <v>12027</v>
      </c>
      <c r="C83" s="21">
        <v>3214</v>
      </c>
      <c r="D83" s="185">
        <f t="shared" si="4"/>
        <v>12027</v>
      </c>
      <c r="E83" s="185">
        <f t="shared" si="5"/>
        <v>3214</v>
      </c>
      <c r="F83" s="21">
        <v>292</v>
      </c>
      <c r="G83" s="26">
        <v>90</v>
      </c>
      <c r="H83" s="21">
        <v>359</v>
      </c>
      <c r="I83" s="26">
        <v>48</v>
      </c>
      <c r="J83" s="21">
        <v>11376</v>
      </c>
      <c r="K83" s="27">
        <v>3076</v>
      </c>
      <c r="L83" s="16"/>
      <c r="M83" s="16"/>
      <c r="N83" s="41" t="s">
        <v>29</v>
      </c>
      <c r="O83" s="46">
        <v>12027</v>
      </c>
      <c r="P83" s="21">
        <v>3214</v>
      </c>
      <c r="Q83" s="185">
        <f t="shared" si="6"/>
        <v>12027</v>
      </c>
      <c r="R83" s="185">
        <f t="shared" si="7"/>
        <v>3214</v>
      </c>
      <c r="S83" s="21">
        <v>292</v>
      </c>
      <c r="T83" s="26">
        <v>90</v>
      </c>
      <c r="U83" s="21">
        <v>359</v>
      </c>
      <c r="V83" s="26">
        <v>48</v>
      </c>
      <c r="W83" s="21">
        <v>11376</v>
      </c>
      <c r="X83" s="27">
        <v>3076</v>
      </c>
    </row>
    <row r="84" spans="1:24" x14ac:dyDescent="0.3">
      <c r="A84" s="23" t="s">
        <v>30</v>
      </c>
      <c r="B84" s="124">
        <v>11857</v>
      </c>
      <c r="C84" s="21">
        <v>3314</v>
      </c>
      <c r="D84" s="185">
        <f t="shared" si="4"/>
        <v>11857</v>
      </c>
      <c r="E84" s="185">
        <f t="shared" si="5"/>
        <v>3314</v>
      </c>
      <c r="F84" s="21">
        <v>232</v>
      </c>
      <c r="G84" s="26">
        <v>60</v>
      </c>
      <c r="H84" s="21">
        <v>366</v>
      </c>
      <c r="I84" s="26">
        <v>51</v>
      </c>
      <c r="J84" s="21">
        <v>11259</v>
      </c>
      <c r="K84" s="27">
        <v>3203</v>
      </c>
      <c r="L84" s="16"/>
      <c r="M84" s="16"/>
      <c r="N84" s="41" t="s">
        <v>30</v>
      </c>
      <c r="O84" s="46">
        <v>11857</v>
      </c>
      <c r="P84" s="21">
        <v>3314</v>
      </c>
      <c r="Q84" s="185">
        <f t="shared" si="6"/>
        <v>11857</v>
      </c>
      <c r="R84" s="185">
        <f t="shared" si="7"/>
        <v>3314</v>
      </c>
      <c r="S84" s="21">
        <v>232</v>
      </c>
      <c r="T84" s="26">
        <v>60</v>
      </c>
      <c r="U84" s="21">
        <v>366</v>
      </c>
      <c r="V84" s="26">
        <v>51</v>
      </c>
      <c r="W84" s="21">
        <v>11259</v>
      </c>
      <c r="X84" s="27">
        <v>3203</v>
      </c>
    </row>
    <row r="85" spans="1:24" x14ac:dyDescent="0.3">
      <c r="A85" s="23" t="s">
        <v>31</v>
      </c>
      <c r="B85" s="124">
        <v>11685</v>
      </c>
      <c r="C85" s="21">
        <v>3319</v>
      </c>
      <c r="D85" s="185">
        <f t="shared" si="4"/>
        <v>11685</v>
      </c>
      <c r="E85" s="185">
        <f t="shared" si="5"/>
        <v>3319</v>
      </c>
      <c r="F85" s="21">
        <v>144</v>
      </c>
      <c r="G85" s="26">
        <v>22</v>
      </c>
      <c r="H85" s="21">
        <v>371</v>
      </c>
      <c r="I85" s="26">
        <v>55</v>
      </c>
      <c r="J85" s="21">
        <v>11170</v>
      </c>
      <c r="K85" s="27">
        <v>3242</v>
      </c>
      <c r="L85" s="16"/>
      <c r="M85" s="16"/>
      <c r="N85" s="41" t="s">
        <v>31</v>
      </c>
      <c r="O85" s="46">
        <v>11685</v>
      </c>
      <c r="P85" s="21">
        <v>3319</v>
      </c>
      <c r="Q85" s="185">
        <f t="shared" si="6"/>
        <v>11685</v>
      </c>
      <c r="R85" s="185">
        <f t="shared" si="7"/>
        <v>3319</v>
      </c>
      <c r="S85" s="21">
        <v>144</v>
      </c>
      <c r="T85" s="26">
        <v>22</v>
      </c>
      <c r="U85" s="21">
        <v>371</v>
      </c>
      <c r="V85" s="26">
        <v>55</v>
      </c>
      <c r="W85" s="21">
        <v>11170</v>
      </c>
      <c r="X85" s="27">
        <v>3242</v>
      </c>
    </row>
    <row r="86" spans="1:24" x14ac:dyDescent="0.3">
      <c r="A86" s="23" t="s">
        <v>32</v>
      </c>
      <c r="B86" s="124">
        <v>12100</v>
      </c>
      <c r="C86" s="21">
        <v>3569</v>
      </c>
      <c r="D86" s="185">
        <f t="shared" si="4"/>
        <v>12100</v>
      </c>
      <c r="E86" s="185">
        <f t="shared" si="5"/>
        <v>3569</v>
      </c>
      <c r="F86" s="21">
        <v>77</v>
      </c>
      <c r="G86" s="26">
        <v>21</v>
      </c>
      <c r="H86" s="21">
        <v>380</v>
      </c>
      <c r="I86" s="26">
        <v>59</v>
      </c>
      <c r="J86" s="21">
        <v>11643</v>
      </c>
      <c r="K86" s="27">
        <v>3489</v>
      </c>
      <c r="L86" s="16"/>
      <c r="M86" s="16"/>
      <c r="N86" s="41" t="s">
        <v>32</v>
      </c>
      <c r="O86" s="46">
        <v>12100</v>
      </c>
      <c r="P86" s="21">
        <v>3569</v>
      </c>
      <c r="Q86" s="185">
        <f t="shared" si="6"/>
        <v>12100</v>
      </c>
      <c r="R86" s="185">
        <f t="shared" si="7"/>
        <v>3569</v>
      </c>
      <c r="S86" s="21">
        <v>77</v>
      </c>
      <c r="T86" s="26">
        <v>21</v>
      </c>
      <c r="U86" s="21">
        <v>380</v>
      </c>
      <c r="V86" s="26">
        <v>59</v>
      </c>
      <c r="W86" s="21">
        <v>11643</v>
      </c>
      <c r="X86" s="27">
        <v>3489</v>
      </c>
    </row>
    <row r="87" spans="1:24" x14ac:dyDescent="0.3">
      <c r="A87" s="23" t="s">
        <v>33</v>
      </c>
      <c r="B87" s="124">
        <v>12451</v>
      </c>
      <c r="C87" s="21">
        <v>3776</v>
      </c>
      <c r="D87" s="185">
        <f t="shared" si="4"/>
        <v>12451</v>
      </c>
      <c r="E87" s="185">
        <f t="shared" si="5"/>
        <v>3776</v>
      </c>
      <c r="F87" s="21">
        <v>76</v>
      </c>
      <c r="G87" s="28">
        <v>21</v>
      </c>
      <c r="H87" s="21">
        <v>382</v>
      </c>
      <c r="I87" s="28">
        <v>58</v>
      </c>
      <c r="J87" s="21">
        <v>11993</v>
      </c>
      <c r="K87" s="29">
        <v>3697</v>
      </c>
      <c r="L87" s="16"/>
      <c r="M87" s="16"/>
      <c r="N87" s="41" t="s">
        <v>33</v>
      </c>
      <c r="O87" s="46">
        <v>12451</v>
      </c>
      <c r="P87" s="21">
        <v>3776</v>
      </c>
      <c r="Q87" s="185">
        <f t="shared" si="6"/>
        <v>12451</v>
      </c>
      <c r="R87" s="185">
        <f t="shared" si="7"/>
        <v>3776</v>
      </c>
      <c r="S87" s="21">
        <v>76</v>
      </c>
      <c r="T87" s="28">
        <v>21</v>
      </c>
      <c r="U87" s="21">
        <v>382</v>
      </c>
      <c r="V87" s="28">
        <v>58</v>
      </c>
      <c r="W87" s="21">
        <v>11993</v>
      </c>
      <c r="X87" s="29">
        <v>3697</v>
      </c>
    </row>
    <row r="88" spans="1:24" x14ac:dyDescent="0.3">
      <c r="A88" s="23" t="s">
        <v>34</v>
      </c>
      <c r="B88" s="124">
        <v>12530</v>
      </c>
      <c r="C88" s="21">
        <v>3955</v>
      </c>
      <c r="D88" s="185">
        <f t="shared" si="4"/>
        <v>12530</v>
      </c>
      <c r="E88" s="185">
        <f t="shared" si="5"/>
        <v>3955</v>
      </c>
      <c r="F88" s="21">
        <v>76</v>
      </c>
      <c r="G88" s="26">
        <v>21</v>
      </c>
      <c r="H88" s="21">
        <v>229</v>
      </c>
      <c r="I88" s="26">
        <v>33</v>
      </c>
      <c r="J88" s="21">
        <v>12225</v>
      </c>
      <c r="K88" s="27">
        <v>3901</v>
      </c>
      <c r="L88" s="16"/>
      <c r="M88" s="16"/>
      <c r="N88" s="41" t="s">
        <v>34</v>
      </c>
      <c r="O88" s="46">
        <v>12530</v>
      </c>
      <c r="P88" s="21">
        <v>3955</v>
      </c>
      <c r="Q88" s="185">
        <f t="shared" si="6"/>
        <v>12530</v>
      </c>
      <c r="R88" s="185">
        <f t="shared" si="7"/>
        <v>3955</v>
      </c>
      <c r="S88" s="21">
        <v>76</v>
      </c>
      <c r="T88" s="26">
        <v>21</v>
      </c>
      <c r="U88" s="21">
        <v>229</v>
      </c>
      <c r="V88" s="26">
        <v>33</v>
      </c>
      <c r="W88" s="21">
        <v>12225</v>
      </c>
      <c r="X88" s="27">
        <v>3901</v>
      </c>
    </row>
    <row r="89" spans="1:24" x14ac:dyDescent="0.3">
      <c r="A89" s="23" t="s">
        <v>35</v>
      </c>
      <c r="B89" s="124">
        <v>12891</v>
      </c>
      <c r="C89" s="21">
        <v>4224</v>
      </c>
      <c r="D89" s="185">
        <f t="shared" si="4"/>
        <v>12891</v>
      </c>
      <c r="E89" s="185">
        <f t="shared" si="5"/>
        <v>4224</v>
      </c>
      <c r="F89" s="21">
        <v>105</v>
      </c>
      <c r="G89" s="26">
        <v>22</v>
      </c>
      <c r="H89" s="21">
        <v>228</v>
      </c>
      <c r="I89" s="26">
        <v>32</v>
      </c>
      <c r="J89" s="21">
        <v>12558</v>
      </c>
      <c r="K89" s="27">
        <v>4170</v>
      </c>
      <c r="L89" s="16"/>
      <c r="M89" s="16"/>
      <c r="N89" s="41" t="s">
        <v>35</v>
      </c>
      <c r="O89" s="46">
        <v>12891</v>
      </c>
      <c r="P89" s="21">
        <v>4224</v>
      </c>
      <c r="Q89" s="185">
        <f t="shared" si="6"/>
        <v>12891</v>
      </c>
      <c r="R89" s="185">
        <f t="shared" si="7"/>
        <v>4224</v>
      </c>
      <c r="S89" s="21">
        <v>105</v>
      </c>
      <c r="T89" s="26">
        <v>22</v>
      </c>
      <c r="U89" s="21">
        <v>228</v>
      </c>
      <c r="V89" s="26">
        <v>32</v>
      </c>
      <c r="W89" s="21">
        <v>12558</v>
      </c>
      <c r="X89" s="27">
        <v>4170</v>
      </c>
    </row>
    <row r="90" spans="1:24" x14ac:dyDescent="0.3">
      <c r="A90" s="23" t="s">
        <v>36</v>
      </c>
      <c r="B90" s="124">
        <v>13078</v>
      </c>
      <c r="C90" s="21">
        <v>4483</v>
      </c>
      <c r="D90" s="185">
        <f t="shared" si="4"/>
        <v>13078</v>
      </c>
      <c r="E90" s="185">
        <f t="shared" si="5"/>
        <v>4483</v>
      </c>
      <c r="F90" s="21">
        <v>83</v>
      </c>
      <c r="G90" s="26">
        <v>18</v>
      </c>
      <c r="H90" s="21">
        <v>225</v>
      </c>
      <c r="I90" s="26">
        <v>32</v>
      </c>
      <c r="J90" s="21">
        <v>12770</v>
      </c>
      <c r="K90" s="27">
        <v>4433</v>
      </c>
      <c r="L90" s="16"/>
      <c r="M90" s="16"/>
      <c r="N90" s="41" t="s">
        <v>36</v>
      </c>
      <c r="O90" s="46">
        <v>13078</v>
      </c>
      <c r="P90" s="21">
        <v>4483</v>
      </c>
      <c r="Q90" s="185">
        <f t="shared" si="6"/>
        <v>13078</v>
      </c>
      <c r="R90" s="185">
        <f t="shared" si="7"/>
        <v>4483</v>
      </c>
      <c r="S90" s="21">
        <v>83</v>
      </c>
      <c r="T90" s="26">
        <v>18</v>
      </c>
      <c r="U90" s="21">
        <v>225</v>
      </c>
      <c r="V90" s="26">
        <v>32</v>
      </c>
      <c r="W90" s="21">
        <v>12770</v>
      </c>
      <c r="X90" s="27">
        <v>4433</v>
      </c>
    </row>
    <row r="91" spans="1:24" x14ac:dyDescent="0.3">
      <c r="A91" s="23" t="s">
        <v>37</v>
      </c>
      <c r="B91" s="124">
        <v>13015</v>
      </c>
      <c r="C91" s="21">
        <v>4550</v>
      </c>
      <c r="D91" s="185">
        <f t="shared" si="4"/>
        <v>13015</v>
      </c>
      <c r="E91" s="185">
        <f t="shared" si="5"/>
        <v>4550</v>
      </c>
      <c r="F91" s="21">
        <v>87</v>
      </c>
      <c r="G91" s="26">
        <v>18</v>
      </c>
      <c r="H91" s="21">
        <v>229</v>
      </c>
      <c r="I91" s="26">
        <v>33</v>
      </c>
      <c r="J91" s="21">
        <v>12699</v>
      </c>
      <c r="K91" s="27">
        <v>4499</v>
      </c>
      <c r="L91" s="16"/>
      <c r="M91" s="16"/>
      <c r="N91" s="41" t="s">
        <v>37</v>
      </c>
      <c r="O91" s="46">
        <v>13015</v>
      </c>
      <c r="P91" s="21">
        <v>4550</v>
      </c>
      <c r="Q91" s="185">
        <f t="shared" si="6"/>
        <v>13015</v>
      </c>
      <c r="R91" s="185">
        <f t="shared" si="7"/>
        <v>4550</v>
      </c>
      <c r="S91" s="21">
        <v>87</v>
      </c>
      <c r="T91" s="26">
        <v>18</v>
      </c>
      <c r="U91" s="21">
        <v>229</v>
      </c>
      <c r="V91" s="26">
        <v>33</v>
      </c>
      <c r="W91" s="21">
        <v>12699</v>
      </c>
      <c r="X91" s="27">
        <v>4499</v>
      </c>
    </row>
    <row r="92" spans="1:24" x14ac:dyDescent="0.3">
      <c r="A92" s="30" t="s">
        <v>42</v>
      </c>
      <c r="B92" s="124">
        <v>12920</v>
      </c>
      <c r="C92" s="21">
        <v>4621</v>
      </c>
      <c r="D92" s="185">
        <f t="shared" si="4"/>
        <v>12920</v>
      </c>
      <c r="E92" s="185">
        <f t="shared" si="5"/>
        <v>4621</v>
      </c>
      <c r="F92" s="32">
        <v>87</v>
      </c>
      <c r="G92" s="32">
        <v>18</v>
      </c>
      <c r="H92" s="32">
        <v>228</v>
      </c>
      <c r="I92" s="32">
        <v>33</v>
      </c>
      <c r="J92" s="32">
        <v>12605</v>
      </c>
      <c r="K92" s="33">
        <v>4570</v>
      </c>
      <c r="L92" s="16"/>
      <c r="M92" s="16"/>
      <c r="N92" s="42" t="s">
        <v>42</v>
      </c>
      <c r="O92" s="47">
        <v>12920</v>
      </c>
      <c r="P92" s="32">
        <v>4621</v>
      </c>
      <c r="Q92" s="185">
        <f t="shared" si="6"/>
        <v>12920</v>
      </c>
      <c r="R92" s="185">
        <f t="shared" si="7"/>
        <v>4621</v>
      </c>
      <c r="S92" s="32">
        <v>87</v>
      </c>
      <c r="T92" s="32">
        <v>18</v>
      </c>
      <c r="U92" s="32">
        <v>228</v>
      </c>
      <c r="V92" s="32">
        <v>33</v>
      </c>
      <c r="W92" s="32">
        <v>12605</v>
      </c>
      <c r="X92" s="33">
        <v>4570</v>
      </c>
    </row>
    <row r="93" spans="1:24" x14ac:dyDescent="0.3">
      <c r="A93" s="191">
        <v>2015</v>
      </c>
      <c r="B93" s="127">
        <v>12991</v>
      </c>
      <c r="C93" s="57">
        <v>4774</v>
      </c>
      <c r="D93" s="185">
        <f t="shared" si="4"/>
        <v>12991</v>
      </c>
      <c r="E93" s="185">
        <f t="shared" si="5"/>
        <v>4774</v>
      </c>
      <c r="F93" s="142">
        <v>90</v>
      </c>
      <c r="G93" s="142">
        <v>20</v>
      </c>
      <c r="H93" s="142">
        <v>232</v>
      </c>
      <c r="I93" s="142">
        <v>34</v>
      </c>
      <c r="J93" s="142">
        <v>12669</v>
      </c>
      <c r="K93" s="143">
        <v>4720</v>
      </c>
      <c r="L93" s="16"/>
      <c r="M93" s="16"/>
      <c r="N93" s="146" t="s">
        <v>43</v>
      </c>
      <c r="O93" s="147">
        <v>12991</v>
      </c>
      <c r="P93" s="142">
        <v>4774</v>
      </c>
      <c r="Q93" s="185">
        <f t="shared" si="6"/>
        <v>12991</v>
      </c>
      <c r="R93" s="185">
        <f t="shared" si="7"/>
        <v>4774</v>
      </c>
      <c r="S93" s="142">
        <v>90</v>
      </c>
      <c r="T93" s="142">
        <v>20</v>
      </c>
      <c r="U93" s="142">
        <v>232</v>
      </c>
      <c r="V93" s="142">
        <v>34</v>
      </c>
      <c r="W93" s="142">
        <v>12669</v>
      </c>
      <c r="X93" s="143">
        <v>4720</v>
      </c>
    </row>
    <row r="94" spans="1:24" x14ac:dyDescent="0.3">
      <c r="A94" s="141">
        <v>2016</v>
      </c>
      <c r="B94" s="127">
        <v>12854</v>
      </c>
      <c r="C94" s="57">
        <v>4821</v>
      </c>
      <c r="D94" s="185">
        <f t="shared" si="4"/>
        <v>12854</v>
      </c>
      <c r="E94" s="185">
        <f t="shared" si="5"/>
        <v>4821</v>
      </c>
      <c r="F94" s="156">
        <v>90</v>
      </c>
      <c r="G94" s="156">
        <v>21</v>
      </c>
      <c r="H94" s="156">
        <v>229</v>
      </c>
      <c r="I94" s="156">
        <v>32</v>
      </c>
      <c r="J94" s="156">
        <v>12535</v>
      </c>
      <c r="K94" s="157">
        <v>4768</v>
      </c>
      <c r="L94" s="16"/>
      <c r="M94" s="16"/>
      <c r="N94" s="146">
        <v>2016</v>
      </c>
      <c r="O94" s="161">
        <v>12854</v>
      </c>
      <c r="P94" s="156">
        <v>4821</v>
      </c>
      <c r="Q94" s="185">
        <f t="shared" si="6"/>
        <v>12854</v>
      </c>
      <c r="R94" s="185">
        <f t="shared" si="7"/>
        <v>4821</v>
      </c>
      <c r="S94" s="156">
        <v>90</v>
      </c>
      <c r="T94" s="156">
        <v>21</v>
      </c>
      <c r="U94" s="156">
        <v>229</v>
      </c>
      <c r="V94" s="156">
        <v>32</v>
      </c>
      <c r="W94" s="156">
        <v>12535</v>
      </c>
      <c r="X94" s="157">
        <v>4768</v>
      </c>
    </row>
    <row r="95" spans="1:24" ht="17.25" thickBot="1" x14ac:dyDescent="0.35">
      <c r="A95" s="34">
        <v>2017</v>
      </c>
      <c r="B95" s="125">
        <v>12804</v>
      </c>
      <c r="C95" s="126">
        <v>4906</v>
      </c>
      <c r="D95" s="185">
        <f t="shared" si="4"/>
        <v>12804</v>
      </c>
      <c r="E95" s="185">
        <f t="shared" si="5"/>
        <v>4906</v>
      </c>
      <c r="F95" s="36">
        <v>92</v>
      </c>
      <c r="G95" s="36">
        <v>22</v>
      </c>
      <c r="H95" s="36">
        <v>229</v>
      </c>
      <c r="I95" s="36">
        <v>33</v>
      </c>
      <c r="J95" s="36">
        <v>12483</v>
      </c>
      <c r="K95" s="37">
        <v>4851</v>
      </c>
      <c r="L95" s="16"/>
      <c r="M95" s="16"/>
      <c r="N95" s="146">
        <v>2017</v>
      </c>
      <c r="O95" s="147">
        <v>12804</v>
      </c>
      <c r="P95" s="142">
        <v>4906</v>
      </c>
      <c r="Q95" s="185">
        <f t="shared" si="6"/>
        <v>12804</v>
      </c>
      <c r="R95" s="185">
        <f t="shared" si="7"/>
        <v>4906</v>
      </c>
      <c r="S95" s="142">
        <v>92</v>
      </c>
      <c r="T95" s="142">
        <v>22</v>
      </c>
      <c r="U95" s="142">
        <v>229</v>
      </c>
      <c r="V95" s="142">
        <v>33</v>
      </c>
      <c r="W95" s="142">
        <v>12483</v>
      </c>
      <c r="X95" s="143">
        <v>4851</v>
      </c>
    </row>
    <row r="96" spans="1:24" ht="17.25" thickBot="1" x14ac:dyDescent="0.35">
      <c r="A96" s="34">
        <v>2018</v>
      </c>
      <c r="B96" s="125">
        <v>12584</v>
      </c>
      <c r="C96" s="126">
        <v>4903</v>
      </c>
      <c r="D96" s="185">
        <f t="shared" si="4"/>
        <v>12584</v>
      </c>
      <c r="E96" s="185">
        <f t="shared" si="5"/>
        <v>4903</v>
      </c>
      <c r="F96" s="36">
        <v>100</v>
      </c>
      <c r="G96" s="36">
        <v>22</v>
      </c>
      <c r="H96" s="36">
        <v>224</v>
      </c>
      <c r="I96" s="36">
        <v>32</v>
      </c>
      <c r="J96" s="36">
        <v>12260</v>
      </c>
      <c r="K96" s="37">
        <v>4849</v>
      </c>
      <c r="L96" s="16"/>
      <c r="M96" s="16"/>
      <c r="N96" s="39">
        <v>2018</v>
      </c>
      <c r="O96" s="48">
        <v>12584</v>
      </c>
      <c r="P96" s="36">
        <v>4903</v>
      </c>
      <c r="Q96" s="185">
        <f t="shared" si="6"/>
        <v>12584</v>
      </c>
      <c r="R96" s="185">
        <f t="shared" si="7"/>
        <v>4903</v>
      </c>
      <c r="S96" s="36">
        <v>100</v>
      </c>
      <c r="T96" s="36">
        <v>22</v>
      </c>
      <c r="U96" s="36">
        <v>224</v>
      </c>
      <c r="V96" s="36">
        <v>32</v>
      </c>
      <c r="W96" s="36">
        <v>12260</v>
      </c>
      <c r="X96" s="37">
        <v>4849</v>
      </c>
    </row>
    <row r="97" spans="1:24" ht="17.25" thickBot="1" x14ac:dyDescent="0.35">
      <c r="A97" s="34">
        <v>2019</v>
      </c>
      <c r="B97" s="125">
        <v>12327</v>
      </c>
      <c r="C97" s="126">
        <v>4944</v>
      </c>
      <c r="D97" s="185">
        <f t="shared" si="4"/>
        <v>12327</v>
      </c>
      <c r="E97" s="185">
        <f t="shared" si="5"/>
        <v>4944</v>
      </c>
      <c r="F97" s="36">
        <v>113</v>
      </c>
      <c r="G97" s="36">
        <v>24</v>
      </c>
      <c r="H97" s="36">
        <v>225</v>
      </c>
      <c r="I97" s="36">
        <v>36</v>
      </c>
      <c r="J97" s="36">
        <v>11989</v>
      </c>
      <c r="K97" s="37">
        <v>4884</v>
      </c>
      <c r="L97" s="16"/>
      <c r="M97" s="16"/>
      <c r="N97" s="39">
        <v>2019</v>
      </c>
      <c r="O97" s="48">
        <v>12327</v>
      </c>
      <c r="P97" s="36">
        <v>4944</v>
      </c>
      <c r="Q97" s="185">
        <f t="shared" si="6"/>
        <v>12327</v>
      </c>
      <c r="R97" s="185">
        <f t="shared" si="7"/>
        <v>4944</v>
      </c>
      <c r="S97" s="36">
        <v>113</v>
      </c>
      <c r="T97" s="36">
        <v>24</v>
      </c>
      <c r="U97" s="36">
        <v>225</v>
      </c>
      <c r="V97" s="36">
        <v>36</v>
      </c>
      <c r="W97" s="36">
        <v>11989</v>
      </c>
      <c r="X97" s="37">
        <v>4884</v>
      </c>
    </row>
    <row r="98" spans="1:24" ht="17.25" thickBot="1" x14ac:dyDescent="0.35">
      <c r="A98" s="34">
        <v>2020</v>
      </c>
      <c r="B98" s="125">
        <v>12178</v>
      </c>
      <c r="C98" s="126">
        <v>5000</v>
      </c>
      <c r="D98" s="185">
        <f t="shared" si="4"/>
        <v>12178</v>
      </c>
      <c r="E98" s="185">
        <f t="shared" si="5"/>
        <v>5000</v>
      </c>
      <c r="F98" s="36">
        <v>111</v>
      </c>
      <c r="G98" s="36">
        <v>23</v>
      </c>
      <c r="H98" s="36">
        <v>224</v>
      </c>
      <c r="I98" s="36">
        <v>38</v>
      </c>
      <c r="J98" s="36">
        <v>11843</v>
      </c>
      <c r="K98" s="37">
        <v>4939</v>
      </c>
      <c r="L98" s="16"/>
      <c r="M98" s="16"/>
      <c r="N98" s="39">
        <v>2020</v>
      </c>
      <c r="O98" s="48">
        <v>12178</v>
      </c>
      <c r="P98" s="36">
        <v>5000</v>
      </c>
      <c r="Q98" s="185">
        <f t="shared" si="6"/>
        <v>12178</v>
      </c>
      <c r="R98" s="185">
        <f t="shared" si="7"/>
        <v>5000</v>
      </c>
      <c r="S98" s="36">
        <v>111</v>
      </c>
      <c r="T98" s="36">
        <v>23</v>
      </c>
      <c r="U98" s="36">
        <v>224</v>
      </c>
      <c r="V98" s="36">
        <v>38</v>
      </c>
      <c r="W98" s="36">
        <v>11843</v>
      </c>
      <c r="X98" s="37">
        <v>4939</v>
      </c>
    </row>
    <row r="99" spans="1:24" ht="17.25" thickBot="1" x14ac:dyDescent="0.35">
      <c r="A99" s="34">
        <v>2021</v>
      </c>
      <c r="B99" s="125">
        <v>12028</v>
      </c>
      <c r="C99" s="126">
        <v>5023</v>
      </c>
      <c r="D99" s="185">
        <f t="shared" si="4"/>
        <v>12028</v>
      </c>
      <c r="E99" s="185">
        <f t="shared" si="5"/>
        <v>5023</v>
      </c>
      <c r="F99" s="36">
        <v>110</v>
      </c>
      <c r="G99" s="36">
        <v>23</v>
      </c>
      <c r="H99" s="36">
        <v>224</v>
      </c>
      <c r="I99" s="36">
        <v>41</v>
      </c>
      <c r="J99" s="36">
        <v>11694</v>
      </c>
      <c r="K99" s="37">
        <v>4959</v>
      </c>
      <c r="L99" s="16"/>
      <c r="M99" s="16"/>
      <c r="N99" s="39">
        <v>2021</v>
      </c>
      <c r="O99" s="48">
        <v>12028</v>
      </c>
      <c r="P99" s="36">
        <v>5023</v>
      </c>
      <c r="Q99" s="185">
        <f t="shared" si="6"/>
        <v>12028</v>
      </c>
      <c r="R99" s="185">
        <f t="shared" si="7"/>
        <v>5023</v>
      </c>
      <c r="S99" s="36">
        <v>110</v>
      </c>
      <c r="T99" s="36">
        <v>23</v>
      </c>
      <c r="U99" s="36">
        <v>224</v>
      </c>
      <c r="V99" s="36">
        <v>41</v>
      </c>
      <c r="W99" s="36">
        <v>11694</v>
      </c>
      <c r="X99" s="37">
        <v>4959</v>
      </c>
    </row>
    <row r="100" spans="1:24" x14ac:dyDescent="0.3">
      <c r="A100" s="138"/>
      <c r="B100" s="138"/>
      <c r="C100" s="138"/>
      <c r="F100" s="139"/>
      <c r="G100" s="139"/>
      <c r="H100" s="139"/>
    </row>
    <row r="101" spans="1:24" x14ac:dyDescent="0.3">
      <c r="A101" s="138"/>
      <c r="B101" s="138"/>
      <c r="C101" s="138"/>
      <c r="F101" s="139"/>
      <c r="G101" s="139"/>
      <c r="H101" s="139"/>
    </row>
    <row r="102" spans="1:24" x14ac:dyDescent="0.3">
      <c r="A102" s="138"/>
      <c r="B102" s="138"/>
      <c r="C102" s="138"/>
      <c r="F102" s="139"/>
      <c r="G102" s="139"/>
      <c r="H102" s="139"/>
    </row>
    <row r="103" spans="1:24" x14ac:dyDescent="0.3">
      <c r="A103" s="138"/>
      <c r="B103" s="138"/>
      <c r="C103" s="138"/>
      <c r="F103" s="139"/>
      <c r="G103" s="139"/>
      <c r="H103" s="139"/>
    </row>
    <row r="104" spans="1:24" x14ac:dyDescent="0.3">
      <c r="A104" s="138"/>
      <c r="B104" s="138"/>
      <c r="C104" s="138"/>
      <c r="F104" s="139"/>
      <c r="G104" s="139"/>
      <c r="H104" s="139"/>
    </row>
    <row r="105" spans="1:24" x14ac:dyDescent="0.3">
      <c r="A105" s="138"/>
      <c r="B105" s="138"/>
      <c r="C105" s="138"/>
      <c r="F105" s="139"/>
      <c r="G105" s="139"/>
      <c r="H105" s="139"/>
    </row>
    <row r="106" spans="1:24" x14ac:dyDescent="0.3">
      <c r="A106" s="138"/>
      <c r="B106" s="138"/>
      <c r="C106" s="138"/>
      <c r="F106" s="139"/>
      <c r="G106" s="139"/>
      <c r="H106" s="139"/>
    </row>
    <row r="107" spans="1:24" x14ac:dyDescent="0.3">
      <c r="A107" s="138"/>
      <c r="B107" s="138"/>
      <c r="C107" s="138"/>
      <c r="F107" s="139"/>
      <c r="G107" s="139"/>
      <c r="H107" s="139"/>
    </row>
    <row r="108" spans="1:24" x14ac:dyDescent="0.3">
      <c r="A108" s="138"/>
      <c r="B108" s="138"/>
      <c r="C108" s="138"/>
      <c r="F108" s="139"/>
      <c r="G108" s="139"/>
      <c r="H108" s="139"/>
    </row>
    <row r="109" spans="1:24" x14ac:dyDescent="0.3">
      <c r="A109" s="138"/>
      <c r="B109" s="138"/>
      <c r="C109" s="138"/>
      <c r="F109" s="139"/>
      <c r="G109" s="139"/>
      <c r="H109" s="139"/>
    </row>
    <row r="110" spans="1:24" x14ac:dyDescent="0.3">
      <c r="A110" s="138"/>
      <c r="B110" s="138"/>
      <c r="C110" s="138"/>
      <c r="F110" s="139"/>
      <c r="G110" s="139"/>
      <c r="H110" s="139"/>
    </row>
    <row r="111" spans="1:24" x14ac:dyDescent="0.3">
      <c r="A111" s="138"/>
      <c r="B111" s="138"/>
      <c r="C111" s="138"/>
      <c r="F111" s="139"/>
      <c r="G111" s="139"/>
      <c r="H111" s="139"/>
    </row>
    <row r="112" spans="1:24" x14ac:dyDescent="0.3">
      <c r="A112" s="138"/>
      <c r="B112" s="138"/>
      <c r="C112" s="138"/>
      <c r="F112" s="139"/>
      <c r="G112" s="139"/>
      <c r="H112" s="139"/>
    </row>
    <row r="113" spans="1:8" x14ac:dyDescent="0.3">
      <c r="A113" s="138"/>
      <c r="B113" s="138"/>
      <c r="C113" s="138"/>
      <c r="F113" s="139"/>
      <c r="G113" s="139"/>
      <c r="H113" s="139"/>
    </row>
    <row r="114" spans="1:8" x14ac:dyDescent="0.3">
      <c r="A114" s="138"/>
      <c r="B114" s="138"/>
      <c r="C114" s="138"/>
      <c r="F114" s="139"/>
      <c r="G114" s="139"/>
      <c r="H114" s="139"/>
    </row>
  </sheetData>
  <mergeCells count="28">
    <mergeCell ref="O55:P55"/>
    <mergeCell ref="Q55:R55"/>
    <mergeCell ref="S55:T55"/>
    <mergeCell ref="U55:V55"/>
    <mergeCell ref="W55:X55"/>
    <mergeCell ref="Q4:R4"/>
    <mergeCell ref="B54:K54"/>
    <mergeCell ref="N54:N56"/>
    <mergeCell ref="O54:X54"/>
    <mergeCell ref="A55:A56"/>
    <mergeCell ref="B55:C55"/>
    <mergeCell ref="D55:E55"/>
    <mergeCell ref="F55:G55"/>
    <mergeCell ref="H55:I55"/>
    <mergeCell ref="J55:K55"/>
    <mergeCell ref="N3:N5"/>
    <mergeCell ref="O3:X3"/>
    <mergeCell ref="O4:P4"/>
    <mergeCell ref="S4:T4"/>
    <mergeCell ref="U4:V4"/>
    <mergeCell ref="W4:X4"/>
    <mergeCell ref="B3:K3"/>
    <mergeCell ref="A4:A5"/>
    <mergeCell ref="B4:C4"/>
    <mergeCell ref="F4:G4"/>
    <mergeCell ref="H4:I4"/>
    <mergeCell ref="J4:K4"/>
    <mergeCell ref="D4:E4"/>
  </mergeCells>
  <phoneticPr fontId="32" type="noConversion"/>
  <conditionalFormatting sqref="D6:E48">
    <cfRule type="cellIs" dxfId="22" priority="5" operator="equal">
      <formula>B6</formula>
    </cfRule>
  </conditionalFormatting>
  <conditionalFormatting sqref="Q6:R48">
    <cfRule type="cellIs" dxfId="21" priority="4" operator="equal">
      <formula>O6</formula>
    </cfRule>
  </conditionalFormatting>
  <conditionalFormatting sqref="A57:K99">
    <cfRule type="cellIs" dxfId="20" priority="1" operator="equal">
      <formula>N57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2"/>
  <sheetViews>
    <sheetView zoomScale="80" zoomScaleNormal="80" workbookViewId="0">
      <pane xSplit="1" ySplit="5" topLeftCell="O12" activePane="bottomRight" state="frozen"/>
      <selection activeCell="J39" sqref="J39"/>
      <selection pane="topRight" activeCell="J39" sqref="J39"/>
      <selection pane="bottomLeft" activeCell="J39" sqref="J39"/>
      <selection pane="bottomRight" activeCell="J61" sqref="J61"/>
    </sheetView>
  </sheetViews>
  <sheetFormatPr defaultColWidth="9" defaultRowHeight="13.5" x14ac:dyDescent="0.3"/>
  <cols>
    <col min="1" max="1" width="9" style="268"/>
    <col min="2" max="9" width="9" style="269"/>
    <col min="10" max="16384" width="9" style="268"/>
  </cols>
  <sheetData>
    <row r="1" spans="1:56" ht="14.25" thickBot="1" x14ac:dyDescent="0.35"/>
    <row r="2" spans="1:56" x14ac:dyDescent="0.3">
      <c r="B2" s="717" t="s">
        <v>72</v>
      </c>
      <c r="C2" s="718"/>
      <c r="D2" s="718"/>
      <c r="E2" s="718"/>
      <c r="F2" s="718"/>
      <c r="G2" s="718"/>
      <c r="H2" s="718"/>
      <c r="I2" s="718"/>
      <c r="J2" s="718"/>
      <c r="K2" s="718"/>
      <c r="L2" s="718"/>
      <c r="M2" s="718"/>
      <c r="N2" s="718"/>
      <c r="O2" s="718"/>
      <c r="P2" s="718"/>
      <c r="Q2" s="718"/>
      <c r="R2" s="718"/>
      <c r="S2" s="718"/>
      <c r="T2" s="718"/>
      <c r="U2" s="718"/>
      <c r="V2" s="718"/>
      <c r="W2" s="718"/>
      <c r="X2" s="718"/>
      <c r="Y2" s="718"/>
      <c r="Z2" s="718"/>
      <c r="AA2" s="718"/>
      <c r="AB2" s="718"/>
      <c r="AC2" s="718"/>
      <c r="AD2" s="718"/>
      <c r="AE2" s="718"/>
      <c r="AF2" s="718"/>
      <c r="AG2" s="718"/>
      <c r="AH2" s="718"/>
      <c r="AI2" s="718"/>
      <c r="AJ2" s="718"/>
      <c r="AK2" s="718"/>
      <c r="AL2" s="718"/>
      <c r="AM2" s="718"/>
      <c r="AN2" s="718"/>
      <c r="AO2" s="718"/>
      <c r="AP2" s="718"/>
      <c r="AQ2" s="718"/>
      <c r="AR2" s="718"/>
      <c r="AS2" s="718"/>
      <c r="AT2" s="718"/>
      <c r="AU2" s="718"/>
      <c r="AV2" s="718"/>
      <c r="AW2" s="719"/>
      <c r="AX2" s="270"/>
      <c r="AY2" s="270"/>
      <c r="AZ2" s="270"/>
      <c r="BA2" s="270"/>
      <c r="BB2" s="270"/>
      <c r="BC2" s="270"/>
      <c r="BD2" s="270"/>
    </row>
    <row r="3" spans="1:56" x14ac:dyDescent="0.3">
      <c r="A3" s="704" t="s">
        <v>0</v>
      </c>
      <c r="B3" s="710" t="s">
        <v>51</v>
      </c>
      <c r="C3" s="711"/>
      <c r="D3" s="711"/>
      <c r="E3" s="711"/>
      <c r="F3" s="711"/>
      <c r="G3" s="711"/>
      <c r="H3" s="711"/>
      <c r="I3" s="712"/>
      <c r="J3" s="720" t="s">
        <v>62</v>
      </c>
      <c r="K3" s="705"/>
      <c r="L3" s="705"/>
      <c r="M3" s="705"/>
      <c r="N3" s="705"/>
      <c r="O3" s="705"/>
      <c r="P3" s="705"/>
      <c r="Q3" s="705"/>
      <c r="R3" s="705" t="s">
        <v>52</v>
      </c>
      <c r="S3" s="705"/>
      <c r="T3" s="705"/>
      <c r="U3" s="705"/>
      <c r="V3" s="705"/>
      <c r="W3" s="705"/>
      <c r="X3" s="705"/>
      <c r="Y3" s="705"/>
      <c r="Z3" s="705" t="s">
        <v>53</v>
      </c>
      <c r="AA3" s="705"/>
      <c r="AB3" s="705"/>
      <c r="AC3" s="705"/>
      <c r="AD3" s="705"/>
      <c r="AE3" s="705"/>
      <c r="AF3" s="705"/>
      <c r="AG3" s="705"/>
      <c r="AH3" s="705" t="s">
        <v>54</v>
      </c>
      <c r="AI3" s="705"/>
      <c r="AJ3" s="705"/>
      <c r="AK3" s="705"/>
      <c r="AL3" s="705"/>
      <c r="AM3" s="705"/>
      <c r="AN3" s="705"/>
      <c r="AO3" s="705"/>
      <c r="AP3" s="705" t="s">
        <v>55</v>
      </c>
      <c r="AQ3" s="705"/>
      <c r="AR3" s="705"/>
      <c r="AS3" s="705"/>
      <c r="AT3" s="705"/>
      <c r="AU3" s="705"/>
      <c r="AV3" s="705"/>
      <c r="AW3" s="706"/>
    </row>
    <row r="4" spans="1:56" x14ac:dyDescent="0.3">
      <c r="A4" s="704"/>
      <c r="B4" s="713" t="s">
        <v>44</v>
      </c>
      <c r="C4" s="714"/>
      <c r="D4" s="715" t="s">
        <v>1</v>
      </c>
      <c r="E4" s="716"/>
      <c r="F4" s="715" t="s">
        <v>2</v>
      </c>
      <c r="G4" s="716"/>
      <c r="H4" s="715" t="s">
        <v>3</v>
      </c>
      <c r="I4" s="722"/>
      <c r="J4" s="721" t="s">
        <v>44</v>
      </c>
      <c r="K4" s="707"/>
      <c r="L4" s="708" t="s">
        <v>1</v>
      </c>
      <c r="M4" s="708"/>
      <c r="N4" s="708" t="s">
        <v>2</v>
      </c>
      <c r="O4" s="708"/>
      <c r="P4" s="708" t="s">
        <v>3</v>
      </c>
      <c r="Q4" s="708"/>
      <c r="R4" s="707" t="s">
        <v>44</v>
      </c>
      <c r="S4" s="707"/>
      <c r="T4" s="708" t="s">
        <v>1</v>
      </c>
      <c r="U4" s="708"/>
      <c r="V4" s="708" t="s">
        <v>2</v>
      </c>
      <c r="W4" s="708"/>
      <c r="X4" s="708" t="s">
        <v>3</v>
      </c>
      <c r="Y4" s="708"/>
      <c r="Z4" s="707" t="s">
        <v>44</v>
      </c>
      <c r="AA4" s="707"/>
      <c r="AB4" s="708" t="s">
        <v>1</v>
      </c>
      <c r="AC4" s="708"/>
      <c r="AD4" s="708" t="s">
        <v>2</v>
      </c>
      <c r="AE4" s="708"/>
      <c r="AF4" s="708" t="s">
        <v>3</v>
      </c>
      <c r="AG4" s="708"/>
      <c r="AH4" s="707" t="s">
        <v>44</v>
      </c>
      <c r="AI4" s="707"/>
      <c r="AJ4" s="708" t="s">
        <v>1</v>
      </c>
      <c r="AK4" s="708"/>
      <c r="AL4" s="708" t="s">
        <v>2</v>
      </c>
      <c r="AM4" s="708"/>
      <c r="AN4" s="708" t="s">
        <v>3</v>
      </c>
      <c r="AO4" s="708"/>
      <c r="AP4" s="707" t="s">
        <v>44</v>
      </c>
      <c r="AQ4" s="707"/>
      <c r="AR4" s="708" t="s">
        <v>1</v>
      </c>
      <c r="AS4" s="708"/>
      <c r="AT4" s="708" t="s">
        <v>2</v>
      </c>
      <c r="AU4" s="708"/>
      <c r="AV4" s="708" t="s">
        <v>3</v>
      </c>
      <c r="AW4" s="709"/>
    </row>
    <row r="5" spans="1:56" ht="14.25" thickBot="1" x14ac:dyDescent="0.35">
      <c r="A5" s="704"/>
      <c r="B5" s="295" t="s">
        <v>45</v>
      </c>
      <c r="C5" s="296" t="s">
        <v>46</v>
      </c>
      <c r="D5" s="297" t="s">
        <v>45</v>
      </c>
      <c r="E5" s="297" t="s">
        <v>46</v>
      </c>
      <c r="F5" s="297" t="s">
        <v>45</v>
      </c>
      <c r="G5" s="297" t="s">
        <v>46</v>
      </c>
      <c r="H5" s="297" t="s">
        <v>45</v>
      </c>
      <c r="I5" s="298" t="s">
        <v>46</v>
      </c>
      <c r="J5" s="299" t="s">
        <v>45</v>
      </c>
      <c r="K5" s="273" t="s">
        <v>46</v>
      </c>
      <c r="L5" s="274" t="s">
        <v>45</v>
      </c>
      <c r="M5" s="274" t="s">
        <v>46</v>
      </c>
      <c r="N5" s="274" t="s">
        <v>45</v>
      </c>
      <c r="O5" s="274" t="s">
        <v>46</v>
      </c>
      <c r="P5" s="274" t="s">
        <v>45</v>
      </c>
      <c r="Q5" s="274" t="s">
        <v>46</v>
      </c>
      <c r="R5" s="300" t="s">
        <v>45</v>
      </c>
      <c r="S5" s="273" t="s">
        <v>46</v>
      </c>
      <c r="T5" s="274" t="s">
        <v>45</v>
      </c>
      <c r="U5" s="274" t="s">
        <v>46</v>
      </c>
      <c r="V5" s="274" t="s">
        <v>45</v>
      </c>
      <c r="W5" s="274" t="s">
        <v>46</v>
      </c>
      <c r="X5" s="274" t="s">
        <v>45</v>
      </c>
      <c r="Y5" s="274" t="s">
        <v>46</v>
      </c>
      <c r="Z5" s="300" t="s">
        <v>45</v>
      </c>
      <c r="AA5" s="273" t="s">
        <v>46</v>
      </c>
      <c r="AB5" s="274" t="s">
        <v>45</v>
      </c>
      <c r="AC5" s="274" t="s">
        <v>46</v>
      </c>
      <c r="AD5" s="274" t="s">
        <v>45</v>
      </c>
      <c r="AE5" s="274" t="s">
        <v>46</v>
      </c>
      <c r="AF5" s="274" t="s">
        <v>45</v>
      </c>
      <c r="AG5" s="274" t="s">
        <v>46</v>
      </c>
      <c r="AH5" s="300" t="s">
        <v>45</v>
      </c>
      <c r="AI5" s="273" t="s">
        <v>46</v>
      </c>
      <c r="AJ5" s="274" t="s">
        <v>45</v>
      </c>
      <c r="AK5" s="274" t="s">
        <v>46</v>
      </c>
      <c r="AL5" s="274" t="s">
        <v>45</v>
      </c>
      <c r="AM5" s="274" t="s">
        <v>46</v>
      </c>
      <c r="AN5" s="274" t="s">
        <v>45</v>
      </c>
      <c r="AO5" s="274" t="s">
        <v>46</v>
      </c>
      <c r="AP5" s="300" t="s">
        <v>45</v>
      </c>
      <c r="AQ5" s="273" t="s">
        <v>46</v>
      </c>
      <c r="AR5" s="274" t="s">
        <v>45</v>
      </c>
      <c r="AS5" s="274" t="s">
        <v>46</v>
      </c>
      <c r="AT5" s="274" t="s">
        <v>45</v>
      </c>
      <c r="AU5" s="274" t="s">
        <v>46</v>
      </c>
      <c r="AV5" s="274" t="s">
        <v>45</v>
      </c>
      <c r="AW5" s="275" t="s">
        <v>46</v>
      </c>
    </row>
    <row r="6" spans="1:56" s="277" customFormat="1" ht="14.25" thickBot="1" x14ac:dyDescent="0.3">
      <c r="A6" s="335">
        <v>1979</v>
      </c>
      <c r="B6" s="336">
        <f>J6+R6+Z6+AH6+AP6</f>
        <v>4610</v>
      </c>
      <c r="C6" s="337">
        <f t="shared" ref="C6:C44" si="0">K6+S6+AA6+AI6+AQ6</f>
        <v>668</v>
      </c>
      <c r="D6" s="337">
        <f t="shared" ref="D6:D44" si="1">L6+T6+AB6+AJ6+AR6</f>
        <v>869</v>
      </c>
      <c r="E6" s="337">
        <f t="shared" ref="E6:E44" si="2">M6+U6+AC6+AK6+AS6</f>
        <v>46</v>
      </c>
      <c r="F6" s="337">
        <f t="shared" ref="F6:F44" si="3">N6+V6+AD6+AL6+AT6</f>
        <v>172</v>
      </c>
      <c r="G6" s="337">
        <f t="shared" ref="G6:G44" si="4">O6+W6+AE6+AM6+AU6</f>
        <v>103</v>
      </c>
      <c r="H6" s="337">
        <f t="shared" ref="H6:H44" si="5">P6+X6+AF6+AN6+AV6</f>
        <v>3569</v>
      </c>
      <c r="I6" s="338">
        <f t="shared" ref="I6:I44" si="6">Q6+Y6+AG6+AO6+AW6</f>
        <v>519</v>
      </c>
      <c r="J6" s="339">
        <v>125</v>
      </c>
      <c r="K6" s="340">
        <v>18</v>
      </c>
      <c r="L6" s="340">
        <v>20</v>
      </c>
      <c r="M6" s="340">
        <v>0</v>
      </c>
      <c r="N6" s="340">
        <v>16</v>
      </c>
      <c r="O6" s="340">
        <v>2</v>
      </c>
      <c r="P6" s="340">
        <v>89</v>
      </c>
      <c r="Q6" s="341">
        <v>16</v>
      </c>
      <c r="R6" s="342">
        <v>328</v>
      </c>
      <c r="S6" s="340">
        <v>12</v>
      </c>
      <c r="T6" s="340">
        <v>220</v>
      </c>
      <c r="U6" s="340">
        <v>1</v>
      </c>
      <c r="V6" s="340">
        <v>3</v>
      </c>
      <c r="W6" s="340">
        <v>2</v>
      </c>
      <c r="X6" s="340">
        <v>105</v>
      </c>
      <c r="Y6" s="341">
        <v>9</v>
      </c>
      <c r="Z6" s="342">
        <v>457</v>
      </c>
      <c r="AA6" s="340">
        <v>34</v>
      </c>
      <c r="AB6" s="340">
        <v>237</v>
      </c>
      <c r="AC6" s="340">
        <v>8</v>
      </c>
      <c r="AD6" s="340">
        <v>6</v>
      </c>
      <c r="AE6" s="340">
        <v>5</v>
      </c>
      <c r="AF6" s="340">
        <v>214</v>
      </c>
      <c r="AG6" s="341">
        <v>21</v>
      </c>
      <c r="AH6" s="342">
        <v>1003</v>
      </c>
      <c r="AI6" s="340">
        <v>142</v>
      </c>
      <c r="AJ6" s="340">
        <v>168</v>
      </c>
      <c r="AK6" s="340">
        <v>17</v>
      </c>
      <c r="AL6" s="340">
        <v>70</v>
      </c>
      <c r="AM6" s="340">
        <v>39</v>
      </c>
      <c r="AN6" s="340">
        <v>765</v>
      </c>
      <c r="AO6" s="341">
        <v>86</v>
      </c>
      <c r="AP6" s="342">
        <v>2697</v>
      </c>
      <c r="AQ6" s="340">
        <v>462</v>
      </c>
      <c r="AR6" s="340">
        <v>224</v>
      </c>
      <c r="AS6" s="340">
        <v>20</v>
      </c>
      <c r="AT6" s="340">
        <v>77</v>
      </c>
      <c r="AU6" s="340">
        <v>55</v>
      </c>
      <c r="AV6" s="340">
        <v>2396</v>
      </c>
      <c r="AW6" s="343">
        <v>387</v>
      </c>
    </row>
    <row r="7" spans="1:56" x14ac:dyDescent="0.25">
      <c r="A7" s="326" t="s">
        <v>4</v>
      </c>
      <c r="B7" s="327">
        <f t="shared" ref="B7:B44" si="7">J7+R7+Z7+AH7+AP7</f>
        <v>4866</v>
      </c>
      <c r="C7" s="328">
        <f t="shared" si="0"/>
        <v>722</v>
      </c>
      <c r="D7" s="328">
        <f t="shared" si="1"/>
        <v>944</v>
      </c>
      <c r="E7" s="328">
        <f t="shared" si="2"/>
        <v>52</v>
      </c>
      <c r="F7" s="328">
        <f t="shared" si="3"/>
        <v>188</v>
      </c>
      <c r="G7" s="328">
        <f t="shared" si="4"/>
        <v>119</v>
      </c>
      <c r="H7" s="328">
        <f t="shared" si="5"/>
        <v>3734</v>
      </c>
      <c r="I7" s="329">
        <f t="shared" si="6"/>
        <v>551</v>
      </c>
      <c r="J7" s="330">
        <v>121</v>
      </c>
      <c r="K7" s="331">
        <v>15</v>
      </c>
      <c r="L7" s="331">
        <v>19</v>
      </c>
      <c r="M7" s="331">
        <v>0</v>
      </c>
      <c r="N7" s="331">
        <v>16</v>
      </c>
      <c r="O7" s="331">
        <v>1</v>
      </c>
      <c r="P7" s="331">
        <v>86</v>
      </c>
      <c r="Q7" s="332">
        <v>14</v>
      </c>
      <c r="R7" s="333">
        <v>391</v>
      </c>
      <c r="S7" s="331">
        <v>14</v>
      </c>
      <c r="T7" s="331">
        <v>257</v>
      </c>
      <c r="U7" s="331">
        <v>2</v>
      </c>
      <c r="V7" s="331">
        <v>5</v>
      </c>
      <c r="W7" s="331">
        <v>4</v>
      </c>
      <c r="X7" s="331">
        <v>129</v>
      </c>
      <c r="Y7" s="332">
        <v>8</v>
      </c>
      <c r="Z7" s="333">
        <v>476</v>
      </c>
      <c r="AA7" s="331">
        <v>39</v>
      </c>
      <c r="AB7" s="331">
        <v>235</v>
      </c>
      <c r="AC7" s="331">
        <v>9</v>
      </c>
      <c r="AD7" s="331">
        <v>17</v>
      </c>
      <c r="AE7" s="331">
        <v>9</v>
      </c>
      <c r="AF7" s="331">
        <v>224</v>
      </c>
      <c r="AG7" s="332">
        <v>21</v>
      </c>
      <c r="AH7" s="333">
        <v>1259</v>
      </c>
      <c r="AI7" s="331">
        <v>190</v>
      </c>
      <c r="AJ7" s="331">
        <v>196</v>
      </c>
      <c r="AK7" s="331">
        <v>23</v>
      </c>
      <c r="AL7" s="331">
        <v>86</v>
      </c>
      <c r="AM7" s="331">
        <v>57</v>
      </c>
      <c r="AN7" s="331">
        <v>977</v>
      </c>
      <c r="AO7" s="332">
        <v>110</v>
      </c>
      <c r="AP7" s="333">
        <v>2619</v>
      </c>
      <c r="AQ7" s="331">
        <v>464</v>
      </c>
      <c r="AR7" s="331">
        <v>237</v>
      </c>
      <c r="AS7" s="331">
        <v>18</v>
      </c>
      <c r="AT7" s="331">
        <v>64</v>
      </c>
      <c r="AU7" s="331">
        <v>48</v>
      </c>
      <c r="AV7" s="331">
        <v>2318</v>
      </c>
      <c r="AW7" s="334">
        <v>398</v>
      </c>
    </row>
    <row r="8" spans="1:56" x14ac:dyDescent="0.25">
      <c r="A8" s="301" t="s">
        <v>5</v>
      </c>
      <c r="B8" s="302">
        <f t="shared" si="7"/>
        <v>5086</v>
      </c>
      <c r="C8" s="282">
        <f t="shared" si="0"/>
        <v>796</v>
      </c>
      <c r="D8" s="282">
        <f t="shared" si="1"/>
        <v>993</v>
      </c>
      <c r="E8" s="282">
        <f t="shared" si="2"/>
        <v>54</v>
      </c>
      <c r="F8" s="282">
        <f t="shared" si="3"/>
        <v>202</v>
      </c>
      <c r="G8" s="282">
        <f t="shared" si="4"/>
        <v>132</v>
      </c>
      <c r="H8" s="282">
        <f t="shared" si="5"/>
        <v>3891</v>
      </c>
      <c r="I8" s="303">
        <f t="shared" si="6"/>
        <v>610</v>
      </c>
      <c r="J8" s="304">
        <v>129</v>
      </c>
      <c r="K8" s="283">
        <v>16</v>
      </c>
      <c r="L8" s="283">
        <v>21</v>
      </c>
      <c r="M8" s="283">
        <v>0</v>
      </c>
      <c r="N8" s="283">
        <v>16</v>
      </c>
      <c r="O8" s="283">
        <v>2</v>
      </c>
      <c r="P8" s="283">
        <v>92</v>
      </c>
      <c r="Q8" s="305">
        <v>14</v>
      </c>
      <c r="R8" s="306">
        <v>416</v>
      </c>
      <c r="S8" s="283">
        <v>17</v>
      </c>
      <c r="T8" s="283">
        <v>278</v>
      </c>
      <c r="U8" s="283">
        <v>1</v>
      </c>
      <c r="V8" s="283">
        <v>5</v>
      </c>
      <c r="W8" s="283">
        <v>4</v>
      </c>
      <c r="X8" s="283">
        <v>133</v>
      </c>
      <c r="Y8" s="305">
        <v>12</v>
      </c>
      <c r="Z8" s="306">
        <v>496</v>
      </c>
      <c r="AA8" s="283">
        <v>49</v>
      </c>
      <c r="AB8" s="283">
        <v>219</v>
      </c>
      <c r="AC8" s="283">
        <v>8</v>
      </c>
      <c r="AD8" s="283">
        <v>29</v>
      </c>
      <c r="AE8" s="283">
        <v>13</v>
      </c>
      <c r="AF8" s="283">
        <v>248</v>
      </c>
      <c r="AG8" s="305">
        <v>28</v>
      </c>
      <c r="AH8" s="306">
        <v>1581</v>
      </c>
      <c r="AI8" s="283">
        <v>234</v>
      </c>
      <c r="AJ8" s="283">
        <v>237</v>
      </c>
      <c r="AK8" s="283">
        <v>26</v>
      </c>
      <c r="AL8" s="283">
        <v>92</v>
      </c>
      <c r="AM8" s="283">
        <v>63</v>
      </c>
      <c r="AN8" s="283">
        <v>1252</v>
      </c>
      <c r="AO8" s="305">
        <v>145</v>
      </c>
      <c r="AP8" s="306">
        <v>2464</v>
      </c>
      <c r="AQ8" s="283">
        <v>480</v>
      </c>
      <c r="AR8" s="283">
        <v>238</v>
      </c>
      <c r="AS8" s="283">
        <v>19</v>
      </c>
      <c r="AT8" s="283">
        <v>60</v>
      </c>
      <c r="AU8" s="283">
        <v>50</v>
      </c>
      <c r="AV8" s="283">
        <v>2166</v>
      </c>
      <c r="AW8" s="284">
        <v>411</v>
      </c>
    </row>
    <row r="9" spans="1:56" x14ac:dyDescent="0.25">
      <c r="A9" s="301" t="s">
        <v>6</v>
      </c>
      <c r="B9" s="302">
        <f t="shared" si="7"/>
        <v>5424</v>
      </c>
      <c r="C9" s="282">
        <f t="shared" si="0"/>
        <v>907</v>
      </c>
      <c r="D9" s="282">
        <f t="shared" si="1"/>
        <v>1137</v>
      </c>
      <c r="E9" s="282">
        <f t="shared" si="2"/>
        <v>95</v>
      </c>
      <c r="F9" s="282">
        <f t="shared" si="3"/>
        <v>166</v>
      </c>
      <c r="G9" s="282">
        <f t="shared" si="4"/>
        <v>121</v>
      </c>
      <c r="H9" s="282">
        <f t="shared" si="5"/>
        <v>4121</v>
      </c>
      <c r="I9" s="303">
        <f t="shared" si="6"/>
        <v>691</v>
      </c>
      <c r="J9" s="304">
        <v>127</v>
      </c>
      <c r="K9" s="283">
        <v>16</v>
      </c>
      <c r="L9" s="283">
        <v>23</v>
      </c>
      <c r="M9" s="283">
        <v>0</v>
      </c>
      <c r="N9" s="283">
        <v>12</v>
      </c>
      <c r="O9" s="283">
        <v>2</v>
      </c>
      <c r="P9" s="283">
        <v>92</v>
      </c>
      <c r="Q9" s="305">
        <v>14</v>
      </c>
      <c r="R9" s="306">
        <v>419</v>
      </c>
      <c r="S9" s="283">
        <v>18</v>
      </c>
      <c r="T9" s="283">
        <v>282</v>
      </c>
      <c r="U9" s="283">
        <v>3</v>
      </c>
      <c r="V9" s="283">
        <v>4</v>
      </c>
      <c r="W9" s="283">
        <v>3</v>
      </c>
      <c r="X9" s="283">
        <v>133</v>
      </c>
      <c r="Y9" s="305">
        <v>12</v>
      </c>
      <c r="Z9" s="306">
        <v>550</v>
      </c>
      <c r="AA9" s="283">
        <v>69</v>
      </c>
      <c r="AB9" s="283">
        <v>242</v>
      </c>
      <c r="AC9" s="283">
        <v>17</v>
      </c>
      <c r="AD9" s="283">
        <v>27</v>
      </c>
      <c r="AE9" s="283">
        <v>15</v>
      </c>
      <c r="AF9" s="283">
        <v>281</v>
      </c>
      <c r="AG9" s="305">
        <v>37</v>
      </c>
      <c r="AH9" s="306">
        <v>1914</v>
      </c>
      <c r="AI9" s="283">
        <v>279</v>
      </c>
      <c r="AJ9" s="283">
        <v>301</v>
      </c>
      <c r="AK9" s="283">
        <v>44</v>
      </c>
      <c r="AL9" s="283">
        <v>64</v>
      </c>
      <c r="AM9" s="283">
        <v>53</v>
      </c>
      <c r="AN9" s="283">
        <v>1549</v>
      </c>
      <c r="AO9" s="305">
        <v>182</v>
      </c>
      <c r="AP9" s="306">
        <v>2414</v>
      </c>
      <c r="AQ9" s="283">
        <v>525</v>
      </c>
      <c r="AR9" s="283">
        <v>289</v>
      </c>
      <c r="AS9" s="283">
        <v>31</v>
      </c>
      <c r="AT9" s="283">
        <v>59</v>
      </c>
      <c r="AU9" s="283">
        <v>48</v>
      </c>
      <c r="AV9" s="283">
        <v>2066</v>
      </c>
      <c r="AW9" s="284">
        <v>446</v>
      </c>
    </row>
    <row r="10" spans="1:56" x14ac:dyDescent="0.25">
      <c r="A10" s="301" t="s">
        <v>7</v>
      </c>
      <c r="B10" s="302">
        <f t="shared" si="7"/>
        <v>5358</v>
      </c>
      <c r="C10" s="282">
        <f t="shared" si="0"/>
        <v>944</v>
      </c>
      <c r="D10" s="282">
        <f t="shared" si="1"/>
        <v>1131</v>
      </c>
      <c r="E10" s="282">
        <f t="shared" si="2"/>
        <v>105</v>
      </c>
      <c r="F10" s="282">
        <f t="shared" si="3"/>
        <v>16</v>
      </c>
      <c r="G10" s="282">
        <f t="shared" si="4"/>
        <v>9</v>
      </c>
      <c r="H10" s="282">
        <f t="shared" si="5"/>
        <v>4211</v>
      </c>
      <c r="I10" s="303">
        <f t="shared" si="6"/>
        <v>830</v>
      </c>
      <c r="J10" s="304">
        <v>125</v>
      </c>
      <c r="K10" s="283">
        <v>14</v>
      </c>
      <c r="L10" s="283">
        <v>22</v>
      </c>
      <c r="M10" s="283">
        <v>0</v>
      </c>
      <c r="N10" s="283">
        <v>1</v>
      </c>
      <c r="O10" s="283">
        <v>0</v>
      </c>
      <c r="P10" s="283">
        <v>102</v>
      </c>
      <c r="Q10" s="305">
        <v>14</v>
      </c>
      <c r="R10" s="306">
        <v>427</v>
      </c>
      <c r="S10" s="283">
        <v>24</v>
      </c>
      <c r="T10" s="283">
        <v>279</v>
      </c>
      <c r="U10" s="283">
        <v>4</v>
      </c>
      <c r="V10" s="283">
        <v>0</v>
      </c>
      <c r="W10" s="283">
        <v>0</v>
      </c>
      <c r="X10" s="283">
        <v>148</v>
      </c>
      <c r="Y10" s="305">
        <v>20</v>
      </c>
      <c r="Z10" s="306">
        <v>591</v>
      </c>
      <c r="AA10" s="283">
        <v>83</v>
      </c>
      <c r="AB10" s="283">
        <v>217</v>
      </c>
      <c r="AC10" s="283">
        <v>21</v>
      </c>
      <c r="AD10" s="283">
        <v>4</v>
      </c>
      <c r="AE10" s="283">
        <v>3</v>
      </c>
      <c r="AF10" s="283">
        <v>370</v>
      </c>
      <c r="AG10" s="305">
        <v>59</v>
      </c>
      <c r="AH10" s="306">
        <v>2059</v>
      </c>
      <c r="AI10" s="283">
        <v>309</v>
      </c>
      <c r="AJ10" s="283">
        <v>332</v>
      </c>
      <c r="AK10" s="283">
        <v>41</v>
      </c>
      <c r="AL10" s="283">
        <v>7</v>
      </c>
      <c r="AM10" s="283">
        <v>4</v>
      </c>
      <c r="AN10" s="283">
        <v>1720</v>
      </c>
      <c r="AO10" s="305">
        <v>264</v>
      </c>
      <c r="AP10" s="306">
        <v>2156</v>
      </c>
      <c r="AQ10" s="283">
        <v>514</v>
      </c>
      <c r="AR10" s="283">
        <v>281</v>
      </c>
      <c r="AS10" s="283">
        <v>39</v>
      </c>
      <c r="AT10" s="283">
        <v>4</v>
      </c>
      <c r="AU10" s="283">
        <v>2</v>
      </c>
      <c r="AV10" s="283">
        <v>1871</v>
      </c>
      <c r="AW10" s="284">
        <v>473</v>
      </c>
    </row>
    <row r="11" spans="1:56" ht="14.25" thickBot="1" x14ac:dyDescent="0.3">
      <c r="A11" s="344" t="s">
        <v>8</v>
      </c>
      <c r="B11" s="345">
        <f t="shared" si="7"/>
        <v>5412</v>
      </c>
      <c r="C11" s="346">
        <f t="shared" si="0"/>
        <v>1002</v>
      </c>
      <c r="D11" s="346">
        <f t="shared" si="1"/>
        <v>1039</v>
      </c>
      <c r="E11" s="346">
        <f t="shared" si="2"/>
        <v>104</v>
      </c>
      <c r="F11" s="346">
        <f t="shared" si="3"/>
        <v>8</v>
      </c>
      <c r="G11" s="346">
        <f t="shared" si="4"/>
        <v>8</v>
      </c>
      <c r="H11" s="346">
        <f t="shared" si="5"/>
        <v>4365</v>
      </c>
      <c r="I11" s="347">
        <f t="shared" si="6"/>
        <v>890</v>
      </c>
      <c r="J11" s="348">
        <v>126</v>
      </c>
      <c r="K11" s="349">
        <v>14</v>
      </c>
      <c r="L11" s="349">
        <v>22</v>
      </c>
      <c r="M11" s="349">
        <v>0</v>
      </c>
      <c r="N11" s="349">
        <v>0</v>
      </c>
      <c r="O11" s="349">
        <v>0</v>
      </c>
      <c r="P11" s="349">
        <v>104</v>
      </c>
      <c r="Q11" s="350">
        <v>14</v>
      </c>
      <c r="R11" s="351">
        <v>455</v>
      </c>
      <c r="S11" s="349">
        <v>25</v>
      </c>
      <c r="T11" s="349">
        <v>301</v>
      </c>
      <c r="U11" s="349">
        <v>5</v>
      </c>
      <c r="V11" s="349">
        <v>0</v>
      </c>
      <c r="W11" s="349">
        <v>0</v>
      </c>
      <c r="X11" s="349">
        <v>154</v>
      </c>
      <c r="Y11" s="350">
        <v>20</v>
      </c>
      <c r="Z11" s="351">
        <v>695</v>
      </c>
      <c r="AA11" s="349">
        <v>105</v>
      </c>
      <c r="AB11" s="349">
        <v>183</v>
      </c>
      <c r="AC11" s="349">
        <v>24</v>
      </c>
      <c r="AD11" s="349">
        <v>3</v>
      </c>
      <c r="AE11" s="349">
        <v>3</v>
      </c>
      <c r="AF11" s="349">
        <v>509</v>
      </c>
      <c r="AG11" s="350">
        <v>78</v>
      </c>
      <c r="AH11" s="351">
        <v>2240</v>
      </c>
      <c r="AI11" s="349">
        <v>339</v>
      </c>
      <c r="AJ11" s="349">
        <v>336</v>
      </c>
      <c r="AK11" s="349">
        <v>42</v>
      </c>
      <c r="AL11" s="349">
        <v>5</v>
      </c>
      <c r="AM11" s="349">
        <v>5</v>
      </c>
      <c r="AN11" s="349">
        <v>1899</v>
      </c>
      <c r="AO11" s="350">
        <v>292</v>
      </c>
      <c r="AP11" s="351">
        <v>1896</v>
      </c>
      <c r="AQ11" s="349">
        <v>519</v>
      </c>
      <c r="AR11" s="349">
        <v>197</v>
      </c>
      <c r="AS11" s="349">
        <v>33</v>
      </c>
      <c r="AT11" s="349">
        <v>0</v>
      </c>
      <c r="AU11" s="349">
        <v>0</v>
      </c>
      <c r="AV11" s="349">
        <v>1699</v>
      </c>
      <c r="AW11" s="352">
        <v>486</v>
      </c>
    </row>
    <row r="12" spans="1:56" x14ac:dyDescent="0.25">
      <c r="A12" s="326" t="s">
        <v>9</v>
      </c>
      <c r="B12" s="327">
        <f t="shared" si="7"/>
        <v>5362</v>
      </c>
      <c r="C12" s="328">
        <f t="shared" si="0"/>
        <v>1048</v>
      </c>
      <c r="D12" s="328">
        <f t="shared" si="1"/>
        <v>842</v>
      </c>
      <c r="E12" s="328">
        <f t="shared" si="2"/>
        <v>92</v>
      </c>
      <c r="F12" s="328">
        <f t="shared" si="3"/>
        <v>3</v>
      </c>
      <c r="G12" s="328">
        <f t="shared" si="4"/>
        <v>3</v>
      </c>
      <c r="H12" s="328">
        <f t="shared" si="5"/>
        <v>4517</v>
      </c>
      <c r="I12" s="329">
        <f t="shared" si="6"/>
        <v>953</v>
      </c>
      <c r="J12" s="330">
        <v>124</v>
      </c>
      <c r="K12" s="331">
        <v>15</v>
      </c>
      <c r="L12" s="331">
        <v>19</v>
      </c>
      <c r="M12" s="331">
        <v>0</v>
      </c>
      <c r="N12" s="331">
        <v>0</v>
      </c>
      <c r="O12" s="331">
        <v>0</v>
      </c>
      <c r="P12" s="331">
        <v>105</v>
      </c>
      <c r="Q12" s="332">
        <v>15</v>
      </c>
      <c r="R12" s="333">
        <v>443</v>
      </c>
      <c r="S12" s="331">
        <v>27</v>
      </c>
      <c r="T12" s="331">
        <v>273</v>
      </c>
      <c r="U12" s="331">
        <v>3</v>
      </c>
      <c r="V12" s="331">
        <v>0</v>
      </c>
      <c r="W12" s="331">
        <v>0</v>
      </c>
      <c r="X12" s="331">
        <v>170</v>
      </c>
      <c r="Y12" s="332">
        <v>24</v>
      </c>
      <c r="Z12" s="333">
        <v>824</v>
      </c>
      <c r="AA12" s="331">
        <v>130</v>
      </c>
      <c r="AB12" s="331">
        <v>163</v>
      </c>
      <c r="AC12" s="331">
        <v>30</v>
      </c>
      <c r="AD12" s="331">
        <v>1</v>
      </c>
      <c r="AE12" s="331">
        <v>1</v>
      </c>
      <c r="AF12" s="331">
        <v>660</v>
      </c>
      <c r="AG12" s="332">
        <v>99</v>
      </c>
      <c r="AH12" s="333">
        <v>2261</v>
      </c>
      <c r="AI12" s="331">
        <v>356</v>
      </c>
      <c r="AJ12" s="331">
        <v>282</v>
      </c>
      <c r="AK12" s="331">
        <v>43</v>
      </c>
      <c r="AL12" s="331">
        <v>2</v>
      </c>
      <c r="AM12" s="331">
        <v>2</v>
      </c>
      <c r="AN12" s="331">
        <v>1977</v>
      </c>
      <c r="AO12" s="332">
        <v>311</v>
      </c>
      <c r="AP12" s="333">
        <v>1710</v>
      </c>
      <c r="AQ12" s="331">
        <v>520</v>
      </c>
      <c r="AR12" s="331">
        <v>105</v>
      </c>
      <c r="AS12" s="331">
        <v>16</v>
      </c>
      <c r="AT12" s="331">
        <v>0</v>
      </c>
      <c r="AU12" s="331">
        <v>0</v>
      </c>
      <c r="AV12" s="331">
        <v>1605</v>
      </c>
      <c r="AW12" s="334">
        <v>504</v>
      </c>
    </row>
    <row r="13" spans="1:56" s="235" customFormat="1" x14ac:dyDescent="0.25">
      <c r="A13" s="301" t="s">
        <v>10</v>
      </c>
      <c r="B13" s="302">
        <f t="shared" si="7"/>
        <v>5364</v>
      </c>
      <c r="C13" s="282">
        <f t="shared" si="0"/>
        <v>1088</v>
      </c>
      <c r="D13" s="282">
        <f t="shared" si="1"/>
        <v>828</v>
      </c>
      <c r="E13" s="282">
        <f t="shared" si="2"/>
        <v>75</v>
      </c>
      <c r="F13" s="282">
        <f t="shared" si="3"/>
        <v>0</v>
      </c>
      <c r="G13" s="282">
        <f t="shared" si="4"/>
        <v>0</v>
      </c>
      <c r="H13" s="282">
        <f t="shared" si="5"/>
        <v>4536</v>
      </c>
      <c r="I13" s="303">
        <f t="shared" si="6"/>
        <v>1013</v>
      </c>
      <c r="J13" s="304">
        <v>119</v>
      </c>
      <c r="K13" s="283">
        <v>13</v>
      </c>
      <c r="L13" s="283">
        <v>17</v>
      </c>
      <c r="M13" s="283">
        <v>0</v>
      </c>
      <c r="N13" s="283">
        <v>0</v>
      </c>
      <c r="O13" s="283">
        <v>0</v>
      </c>
      <c r="P13" s="283">
        <v>102</v>
      </c>
      <c r="Q13" s="307">
        <v>13</v>
      </c>
      <c r="R13" s="306">
        <v>452</v>
      </c>
      <c r="S13" s="283">
        <v>34</v>
      </c>
      <c r="T13" s="283">
        <v>283</v>
      </c>
      <c r="U13" s="283">
        <v>4</v>
      </c>
      <c r="V13" s="283">
        <v>0</v>
      </c>
      <c r="W13" s="283">
        <v>0</v>
      </c>
      <c r="X13" s="283">
        <v>169</v>
      </c>
      <c r="Y13" s="307">
        <v>30</v>
      </c>
      <c r="Z13" s="306">
        <v>931</v>
      </c>
      <c r="AA13" s="283">
        <v>155</v>
      </c>
      <c r="AB13" s="283">
        <v>161</v>
      </c>
      <c r="AC13" s="283">
        <v>27</v>
      </c>
      <c r="AD13" s="283">
        <v>0</v>
      </c>
      <c r="AE13" s="283">
        <v>0</v>
      </c>
      <c r="AF13" s="283">
        <v>770</v>
      </c>
      <c r="AG13" s="307">
        <v>128</v>
      </c>
      <c r="AH13" s="306">
        <v>2216</v>
      </c>
      <c r="AI13" s="283">
        <v>369</v>
      </c>
      <c r="AJ13" s="283">
        <v>284</v>
      </c>
      <c r="AK13" s="283">
        <v>36</v>
      </c>
      <c r="AL13" s="283">
        <v>0</v>
      </c>
      <c r="AM13" s="283">
        <v>0</v>
      </c>
      <c r="AN13" s="283">
        <v>1932</v>
      </c>
      <c r="AO13" s="307">
        <v>333</v>
      </c>
      <c r="AP13" s="306">
        <v>1646</v>
      </c>
      <c r="AQ13" s="283">
        <v>517</v>
      </c>
      <c r="AR13" s="283">
        <v>83</v>
      </c>
      <c r="AS13" s="283">
        <v>8</v>
      </c>
      <c r="AT13" s="283">
        <v>0</v>
      </c>
      <c r="AU13" s="283">
        <v>0</v>
      </c>
      <c r="AV13" s="283">
        <v>1563</v>
      </c>
      <c r="AW13" s="308">
        <v>509</v>
      </c>
      <c r="AX13" s="270"/>
    </row>
    <row r="14" spans="1:56" x14ac:dyDescent="0.25">
      <c r="A14" s="301" t="s">
        <v>11</v>
      </c>
      <c r="B14" s="302">
        <f t="shared" si="7"/>
        <v>5366</v>
      </c>
      <c r="C14" s="282">
        <f t="shared" si="0"/>
        <v>1120</v>
      </c>
      <c r="D14" s="282">
        <f t="shared" si="1"/>
        <v>779</v>
      </c>
      <c r="E14" s="282">
        <f t="shared" si="2"/>
        <v>75</v>
      </c>
      <c r="F14" s="282">
        <f t="shared" si="3"/>
        <v>0</v>
      </c>
      <c r="G14" s="282">
        <f t="shared" si="4"/>
        <v>0</v>
      </c>
      <c r="H14" s="282">
        <f t="shared" si="5"/>
        <v>4587</v>
      </c>
      <c r="I14" s="303">
        <f t="shared" si="6"/>
        <v>1045</v>
      </c>
      <c r="J14" s="304">
        <v>119</v>
      </c>
      <c r="K14" s="283">
        <v>14</v>
      </c>
      <c r="L14" s="283">
        <v>16</v>
      </c>
      <c r="M14" s="283">
        <v>0</v>
      </c>
      <c r="N14" s="283">
        <v>0</v>
      </c>
      <c r="O14" s="283">
        <v>0</v>
      </c>
      <c r="P14" s="283">
        <v>103</v>
      </c>
      <c r="Q14" s="307">
        <v>14</v>
      </c>
      <c r="R14" s="306">
        <v>459</v>
      </c>
      <c r="S14" s="283">
        <v>38</v>
      </c>
      <c r="T14" s="283">
        <v>262</v>
      </c>
      <c r="U14" s="283">
        <v>5</v>
      </c>
      <c r="V14" s="283">
        <v>0</v>
      </c>
      <c r="W14" s="283">
        <v>0</v>
      </c>
      <c r="X14" s="283">
        <v>197</v>
      </c>
      <c r="Y14" s="307">
        <v>33</v>
      </c>
      <c r="Z14" s="306">
        <v>1084</v>
      </c>
      <c r="AA14" s="283">
        <v>178</v>
      </c>
      <c r="AB14" s="283">
        <v>176</v>
      </c>
      <c r="AC14" s="283">
        <v>27</v>
      </c>
      <c r="AD14" s="283">
        <v>0</v>
      </c>
      <c r="AE14" s="283">
        <v>0</v>
      </c>
      <c r="AF14" s="283">
        <v>908</v>
      </c>
      <c r="AG14" s="307">
        <v>151</v>
      </c>
      <c r="AH14" s="306">
        <v>2146</v>
      </c>
      <c r="AI14" s="283">
        <v>385</v>
      </c>
      <c r="AJ14" s="283">
        <v>261</v>
      </c>
      <c r="AK14" s="283">
        <v>38</v>
      </c>
      <c r="AL14" s="283">
        <v>0</v>
      </c>
      <c r="AM14" s="283">
        <v>0</v>
      </c>
      <c r="AN14" s="283">
        <v>1885</v>
      </c>
      <c r="AO14" s="307">
        <v>347</v>
      </c>
      <c r="AP14" s="306">
        <v>1558</v>
      </c>
      <c r="AQ14" s="283">
        <v>505</v>
      </c>
      <c r="AR14" s="283">
        <v>64</v>
      </c>
      <c r="AS14" s="283">
        <v>5</v>
      </c>
      <c r="AT14" s="283">
        <v>0</v>
      </c>
      <c r="AU14" s="283">
        <v>0</v>
      </c>
      <c r="AV14" s="283">
        <v>1494</v>
      </c>
      <c r="AW14" s="308">
        <v>500</v>
      </c>
    </row>
    <row r="15" spans="1:56" x14ac:dyDescent="0.25">
      <c r="A15" s="301" t="s">
        <v>12</v>
      </c>
      <c r="B15" s="302">
        <f t="shared" si="7"/>
        <v>5615</v>
      </c>
      <c r="C15" s="282">
        <f t="shared" si="0"/>
        <v>1209</v>
      </c>
      <c r="D15" s="282">
        <f t="shared" si="1"/>
        <v>795</v>
      </c>
      <c r="E15" s="282">
        <f t="shared" si="2"/>
        <v>77</v>
      </c>
      <c r="F15" s="282">
        <f t="shared" si="3"/>
        <v>0</v>
      </c>
      <c r="G15" s="282">
        <f t="shared" si="4"/>
        <v>0</v>
      </c>
      <c r="H15" s="282">
        <f t="shared" si="5"/>
        <v>4820</v>
      </c>
      <c r="I15" s="303">
        <f t="shared" si="6"/>
        <v>1132</v>
      </c>
      <c r="J15" s="304">
        <v>118</v>
      </c>
      <c r="K15" s="283">
        <v>14</v>
      </c>
      <c r="L15" s="283">
        <v>15</v>
      </c>
      <c r="M15" s="283">
        <v>1</v>
      </c>
      <c r="N15" s="283">
        <v>0</v>
      </c>
      <c r="O15" s="283">
        <v>0</v>
      </c>
      <c r="P15" s="283">
        <v>103</v>
      </c>
      <c r="Q15" s="307">
        <v>13</v>
      </c>
      <c r="R15" s="306">
        <v>548</v>
      </c>
      <c r="S15" s="283">
        <v>44</v>
      </c>
      <c r="T15" s="283">
        <v>278</v>
      </c>
      <c r="U15" s="283">
        <v>7</v>
      </c>
      <c r="V15" s="283">
        <v>0</v>
      </c>
      <c r="W15" s="283">
        <v>0</v>
      </c>
      <c r="X15" s="283">
        <v>270</v>
      </c>
      <c r="Y15" s="307">
        <v>37</v>
      </c>
      <c r="Z15" s="306">
        <v>1415</v>
      </c>
      <c r="AA15" s="283">
        <v>208</v>
      </c>
      <c r="AB15" s="283">
        <v>218</v>
      </c>
      <c r="AC15" s="283">
        <v>31</v>
      </c>
      <c r="AD15" s="283">
        <v>0</v>
      </c>
      <c r="AE15" s="283">
        <v>0</v>
      </c>
      <c r="AF15" s="283">
        <v>1197</v>
      </c>
      <c r="AG15" s="307">
        <v>177</v>
      </c>
      <c r="AH15" s="306">
        <v>2034</v>
      </c>
      <c r="AI15" s="283">
        <v>426</v>
      </c>
      <c r="AJ15" s="283">
        <v>230</v>
      </c>
      <c r="AK15" s="283">
        <v>31</v>
      </c>
      <c r="AL15" s="283">
        <v>0</v>
      </c>
      <c r="AM15" s="283">
        <v>0</v>
      </c>
      <c r="AN15" s="283">
        <v>1804</v>
      </c>
      <c r="AO15" s="307">
        <v>395</v>
      </c>
      <c r="AP15" s="306">
        <v>1500</v>
      </c>
      <c r="AQ15" s="283">
        <v>517</v>
      </c>
      <c r="AR15" s="283">
        <v>54</v>
      </c>
      <c r="AS15" s="283">
        <v>7</v>
      </c>
      <c r="AT15" s="283">
        <v>0</v>
      </c>
      <c r="AU15" s="283">
        <v>0</v>
      </c>
      <c r="AV15" s="283">
        <v>1446</v>
      </c>
      <c r="AW15" s="308">
        <v>510</v>
      </c>
    </row>
    <row r="16" spans="1:56" ht="14.25" thickBot="1" x14ac:dyDescent="0.3">
      <c r="A16" s="344" t="s">
        <v>13</v>
      </c>
      <c r="B16" s="345">
        <f t="shared" si="7"/>
        <v>5832</v>
      </c>
      <c r="C16" s="346">
        <f t="shared" si="0"/>
        <v>1273</v>
      </c>
      <c r="D16" s="346">
        <f t="shared" si="1"/>
        <v>807</v>
      </c>
      <c r="E16" s="346">
        <f t="shared" si="2"/>
        <v>79</v>
      </c>
      <c r="F16" s="346">
        <f t="shared" si="3"/>
        <v>0</v>
      </c>
      <c r="G16" s="346">
        <f t="shared" si="4"/>
        <v>0</v>
      </c>
      <c r="H16" s="346">
        <f t="shared" si="5"/>
        <v>5025</v>
      </c>
      <c r="I16" s="347">
        <f t="shared" si="6"/>
        <v>1194</v>
      </c>
      <c r="J16" s="348">
        <v>118</v>
      </c>
      <c r="K16" s="349">
        <v>15</v>
      </c>
      <c r="L16" s="349">
        <v>15</v>
      </c>
      <c r="M16" s="349">
        <v>1</v>
      </c>
      <c r="N16" s="349">
        <v>0</v>
      </c>
      <c r="O16" s="349">
        <v>0</v>
      </c>
      <c r="P16" s="349">
        <v>103</v>
      </c>
      <c r="Q16" s="355">
        <v>14</v>
      </c>
      <c r="R16" s="351">
        <v>653</v>
      </c>
      <c r="S16" s="349">
        <v>56</v>
      </c>
      <c r="T16" s="349">
        <v>304</v>
      </c>
      <c r="U16" s="349">
        <v>12</v>
      </c>
      <c r="V16" s="349">
        <v>0</v>
      </c>
      <c r="W16" s="349">
        <v>0</v>
      </c>
      <c r="X16" s="349">
        <v>349</v>
      </c>
      <c r="Y16" s="355">
        <v>44</v>
      </c>
      <c r="Z16" s="351">
        <v>1800</v>
      </c>
      <c r="AA16" s="349">
        <v>275</v>
      </c>
      <c r="AB16" s="349">
        <v>273</v>
      </c>
      <c r="AC16" s="349">
        <v>41</v>
      </c>
      <c r="AD16" s="349">
        <v>0</v>
      </c>
      <c r="AE16" s="349">
        <v>0</v>
      </c>
      <c r="AF16" s="349">
        <v>1527</v>
      </c>
      <c r="AG16" s="355">
        <v>234</v>
      </c>
      <c r="AH16" s="351">
        <v>1843</v>
      </c>
      <c r="AI16" s="349">
        <v>446</v>
      </c>
      <c r="AJ16" s="349">
        <v>158</v>
      </c>
      <c r="AK16" s="349">
        <v>15</v>
      </c>
      <c r="AL16" s="349">
        <v>0</v>
      </c>
      <c r="AM16" s="349">
        <v>0</v>
      </c>
      <c r="AN16" s="349">
        <v>1685</v>
      </c>
      <c r="AO16" s="355">
        <v>431</v>
      </c>
      <c r="AP16" s="351">
        <v>1418</v>
      </c>
      <c r="AQ16" s="349">
        <v>481</v>
      </c>
      <c r="AR16" s="349">
        <v>57</v>
      </c>
      <c r="AS16" s="349">
        <v>10</v>
      </c>
      <c r="AT16" s="349">
        <v>0</v>
      </c>
      <c r="AU16" s="349">
        <v>0</v>
      </c>
      <c r="AV16" s="349">
        <v>1361</v>
      </c>
      <c r="AW16" s="356">
        <v>471</v>
      </c>
    </row>
    <row r="17" spans="1:49" x14ac:dyDescent="0.25">
      <c r="A17" s="326" t="s">
        <v>14</v>
      </c>
      <c r="B17" s="327">
        <f t="shared" si="7"/>
        <v>6139</v>
      </c>
      <c r="C17" s="328">
        <f t="shared" si="0"/>
        <v>1322</v>
      </c>
      <c r="D17" s="328">
        <f t="shared" si="1"/>
        <v>835</v>
      </c>
      <c r="E17" s="328">
        <f t="shared" si="2"/>
        <v>82</v>
      </c>
      <c r="F17" s="328">
        <f t="shared" si="3"/>
        <v>0</v>
      </c>
      <c r="G17" s="328">
        <f t="shared" si="4"/>
        <v>0</v>
      </c>
      <c r="H17" s="328">
        <f t="shared" si="5"/>
        <v>5304</v>
      </c>
      <c r="I17" s="329">
        <f t="shared" si="6"/>
        <v>1240</v>
      </c>
      <c r="J17" s="330">
        <v>119</v>
      </c>
      <c r="K17" s="331">
        <v>17</v>
      </c>
      <c r="L17" s="331">
        <v>16</v>
      </c>
      <c r="M17" s="331">
        <v>1</v>
      </c>
      <c r="N17" s="331">
        <v>0</v>
      </c>
      <c r="O17" s="331">
        <v>0</v>
      </c>
      <c r="P17" s="331">
        <v>103</v>
      </c>
      <c r="Q17" s="353">
        <v>16</v>
      </c>
      <c r="R17" s="333">
        <v>806</v>
      </c>
      <c r="S17" s="331">
        <v>92</v>
      </c>
      <c r="T17" s="331">
        <v>343</v>
      </c>
      <c r="U17" s="331">
        <v>20</v>
      </c>
      <c r="V17" s="331">
        <v>0</v>
      </c>
      <c r="W17" s="331">
        <v>0</v>
      </c>
      <c r="X17" s="331">
        <v>463</v>
      </c>
      <c r="Y17" s="353">
        <v>72</v>
      </c>
      <c r="Z17" s="333">
        <v>1996</v>
      </c>
      <c r="AA17" s="331">
        <v>294</v>
      </c>
      <c r="AB17" s="331">
        <v>280</v>
      </c>
      <c r="AC17" s="331">
        <v>39</v>
      </c>
      <c r="AD17" s="331">
        <v>0</v>
      </c>
      <c r="AE17" s="331">
        <v>0</v>
      </c>
      <c r="AF17" s="331">
        <v>1716</v>
      </c>
      <c r="AG17" s="353">
        <v>255</v>
      </c>
      <c r="AH17" s="333">
        <v>1699</v>
      </c>
      <c r="AI17" s="331">
        <v>462</v>
      </c>
      <c r="AJ17" s="331">
        <v>124</v>
      </c>
      <c r="AK17" s="331">
        <v>12</v>
      </c>
      <c r="AL17" s="331">
        <v>0</v>
      </c>
      <c r="AM17" s="331">
        <v>0</v>
      </c>
      <c r="AN17" s="331">
        <v>1575</v>
      </c>
      <c r="AO17" s="353">
        <v>450</v>
      </c>
      <c r="AP17" s="333">
        <v>1519</v>
      </c>
      <c r="AQ17" s="331">
        <v>457</v>
      </c>
      <c r="AR17" s="331">
        <v>72</v>
      </c>
      <c r="AS17" s="331">
        <v>10</v>
      </c>
      <c r="AT17" s="331">
        <v>0</v>
      </c>
      <c r="AU17" s="331">
        <v>0</v>
      </c>
      <c r="AV17" s="331">
        <v>1447</v>
      </c>
      <c r="AW17" s="354">
        <v>447</v>
      </c>
    </row>
    <row r="18" spans="1:49" x14ac:dyDescent="0.25">
      <c r="A18" s="301" t="s">
        <v>15</v>
      </c>
      <c r="B18" s="302">
        <f t="shared" si="7"/>
        <v>6593</v>
      </c>
      <c r="C18" s="282">
        <f t="shared" si="0"/>
        <v>1405</v>
      </c>
      <c r="D18" s="282">
        <f t="shared" si="1"/>
        <v>870</v>
      </c>
      <c r="E18" s="282">
        <f t="shared" si="2"/>
        <v>86</v>
      </c>
      <c r="F18" s="282">
        <f t="shared" si="3"/>
        <v>0</v>
      </c>
      <c r="G18" s="282">
        <f t="shared" si="4"/>
        <v>0</v>
      </c>
      <c r="H18" s="282">
        <f t="shared" si="5"/>
        <v>5723</v>
      </c>
      <c r="I18" s="303">
        <f t="shared" si="6"/>
        <v>1319</v>
      </c>
      <c r="J18" s="304">
        <v>121</v>
      </c>
      <c r="K18" s="283">
        <v>17</v>
      </c>
      <c r="L18" s="283">
        <v>15</v>
      </c>
      <c r="M18" s="283">
        <v>1</v>
      </c>
      <c r="N18" s="283">
        <v>0</v>
      </c>
      <c r="O18" s="283">
        <v>0</v>
      </c>
      <c r="P18" s="283">
        <v>106</v>
      </c>
      <c r="Q18" s="305">
        <v>16</v>
      </c>
      <c r="R18" s="306">
        <v>920</v>
      </c>
      <c r="S18" s="283">
        <v>111</v>
      </c>
      <c r="T18" s="283">
        <v>358</v>
      </c>
      <c r="U18" s="283">
        <v>24</v>
      </c>
      <c r="V18" s="283">
        <v>0</v>
      </c>
      <c r="W18" s="283">
        <v>0</v>
      </c>
      <c r="X18" s="283">
        <v>562</v>
      </c>
      <c r="Y18" s="305">
        <v>87</v>
      </c>
      <c r="Z18" s="306">
        <v>2114</v>
      </c>
      <c r="AA18" s="283">
        <v>337</v>
      </c>
      <c r="AB18" s="283">
        <v>284</v>
      </c>
      <c r="AC18" s="283">
        <v>38</v>
      </c>
      <c r="AD18" s="283">
        <v>0</v>
      </c>
      <c r="AE18" s="283">
        <v>0</v>
      </c>
      <c r="AF18" s="283">
        <v>1830</v>
      </c>
      <c r="AG18" s="305">
        <v>299</v>
      </c>
      <c r="AH18" s="306">
        <v>1746</v>
      </c>
      <c r="AI18" s="283">
        <v>476</v>
      </c>
      <c r="AJ18" s="283">
        <v>120</v>
      </c>
      <c r="AK18" s="283">
        <v>12</v>
      </c>
      <c r="AL18" s="283">
        <v>0</v>
      </c>
      <c r="AM18" s="283">
        <v>0</v>
      </c>
      <c r="AN18" s="283">
        <v>1626</v>
      </c>
      <c r="AO18" s="305">
        <v>464</v>
      </c>
      <c r="AP18" s="306">
        <v>1692</v>
      </c>
      <c r="AQ18" s="283">
        <v>464</v>
      </c>
      <c r="AR18" s="283">
        <v>93</v>
      </c>
      <c r="AS18" s="283">
        <v>11</v>
      </c>
      <c r="AT18" s="283">
        <v>0</v>
      </c>
      <c r="AU18" s="283">
        <v>0</v>
      </c>
      <c r="AV18" s="283">
        <v>1599</v>
      </c>
      <c r="AW18" s="284">
        <v>453</v>
      </c>
    </row>
    <row r="19" spans="1:49" x14ac:dyDescent="0.25">
      <c r="A19" s="301" t="s">
        <v>16</v>
      </c>
      <c r="B19" s="302">
        <f t="shared" si="7"/>
        <v>7044</v>
      </c>
      <c r="C19" s="282">
        <f t="shared" si="0"/>
        <v>1535</v>
      </c>
      <c r="D19" s="282">
        <f t="shared" si="1"/>
        <v>791</v>
      </c>
      <c r="E19" s="282">
        <f t="shared" si="2"/>
        <v>91</v>
      </c>
      <c r="F19" s="282">
        <f t="shared" si="3"/>
        <v>0</v>
      </c>
      <c r="G19" s="282">
        <f t="shared" si="4"/>
        <v>0</v>
      </c>
      <c r="H19" s="282">
        <f t="shared" si="5"/>
        <v>6253</v>
      </c>
      <c r="I19" s="303">
        <f t="shared" si="6"/>
        <v>1444</v>
      </c>
      <c r="J19" s="304">
        <v>126</v>
      </c>
      <c r="K19" s="283">
        <v>16</v>
      </c>
      <c r="L19" s="283">
        <v>13</v>
      </c>
      <c r="M19" s="283">
        <v>1</v>
      </c>
      <c r="N19" s="283">
        <v>0</v>
      </c>
      <c r="O19" s="283">
        <v>0</v>
      </c>
      <c r="P19" s="283">
        <v>113</v>
      </c>
      <c r="Q19" s="305">
        <v>15</v>
      </c>
      <c r="R19" s="306">
        <v>991</v>
      </c>
      <c r="S19" s="283">
        <v>129</v>
      </c>
      <c r="T19" s="283">
        <v>310</v>
      </c>
      <c r="U19" s="283">
        <v>26</v>
      </c>
      <c r="V19" s="283">
        <v>0</v>
      </c>
      <c r="W19" s="283">
        <v>0</v>
      </c>
      <c r="X19" s="283">
        <v>681</v>
      </c>
      <c r="Y19" s="305">
        <v>103</v>
      </c>
      <c r="Z19" s="306">
        <v>2117</v>
      </c>
      <c r="AA19" s="283">
        <v>359</v>
      </c>
      <c r="AB19" s="283">
        <v>227</v>
      </c>
      <c r="AC19" s="283">
        <v>35</v>
      </c>
      <c r="AD19" s="283">
        <v>0</v>
      </c>
      <c r="AE19" s="283">
        <v>0</v>
      </c>
      <c r="AF19" s="283">
        <v>1890</v>
      </c>
      <c r="AG19" s="305">
        <v>324</v>
      </c>
      <c r="AH19" s="306">
        <v>1796</v>
      </c>
      <c r="AI19" s="283">
        <v>527</v>
      </c>
      <c r="AJ19" s="283">
        <v>112</v>
      </c>
      <c r="AK19" s="283">
        <v>12</v>
      </c>
      <c r="AL19" s="283">
        <v>0</v>
      </c>
      <c r="AM19" s="283">
        <v>0</v>
      </c>
      <c r="AN19" s="283">
        <v>1684</v>
      </c>
      <c r="AO19" s="305">
        <v>515</v>
      </c>
      <c r="AP19" s="306">
        <v>2014</v>
      </c>
      <c r="AQ19" s="283">
        <v>504</v>
      </c>
      <c r="AR19" s="283">
        <v>129</v>
      </c>
      <c r="AS19" s="283">
        <v>17</v>
      </c>
      <c r="AT19" s="283">
        <v>0</v>
      </c>
      <c r="AU19" s="283">
        <v>0</v>
      </c>
      <c r="AV19" s="283">
        <v>1885</v>
      </c>
      <c r="AW19" s="284">
        <v>487</v>
      </c>
    </row>
    <row r="20" spans="1:49" x14ac:dyDescent="0.25">
      <c r="A20" s="301" t="s">
        <v>17</v>
      </c>
      <c r="B20" s="302">
        <f t="shared" si="7"/>
        <v>7437</v>
      </c>
      <c r="C20" s="282">
        <f t="shared" si="0"/>
        <v>1649</v>
      </c>
      <c r="D20" s="282">
        <f t="shared" si="1"/>
        <v>533</v>
      </c>
      <c r="E20" s="282">
        <f t="shared" si="2"/>
        <v>91</v>
      </c>
      <c r="F20" s="282">
        <f t="shared" si="3"/>
        <v>0</v>
      </c>
      <c r="G20" s="282">
        <f t="shared" si="4"/>
        <v>0</v>
      </c>
      <c r="H20" s="282">
        <f t="shared" si="5"/>
        <v>6904</v>
      </c>
      <c r="I20" s="303">
        <f t="shared" si="6"/>
        <v>1558</v>
      </c>
      <c r="J20" s="304">
        <v>126</v>
      </c>
      <c r="K20" s="283">
        <v>17</v>
      </c>
      <c r="L20" s="283">
        <v>8</v>
      </c>
      <c r="M20" s="283">
        <v>1</v>
      </c>
      <c r="N20" s="283">
        <v>0</v>
      </c>
      <c r="O20" s="283">
        <v>0</v>
      </c>
      <c r="P20" s="283">
        <v>118</v>
      </c>
      <c r="Q20" s="305">
        <v>16</v>
      </c>
      <c r="R20" s="306">
        <v>1087</v>
      </c>
      <c r="S20" s="283">
        <v>151</v>
      </c>
      <c r="T20" s="283">
        <v>173</v>
      </c>
      <c r="U20" s="283">
        <v>28</v>
      </c>
      <c r="V20" s="283">
        <v>0</v>
      </c>
      <c r="W20" s="283">
        <v>0</v>
      </c>
      <c r="X20" s="283">
        <v>914</v>
      </c>
      <c r="Y20" s="305">
        <v>123</v>
      </c>
      <c r="Z20" s="306">
        <v>1946</v>
      </c>
      <c r="AA20" s="283">
        <v>382</v>
      </c>
      <c r="AB20" s="283">
        <v>120</v>
      </c>
      <c r="AC20" s="283">
        <v>27</v>
      </c>
      <c r="AD20" s="283">
        <v>0</v>
      </c>
      <c r="AE20" s="283">
        <v>0</v>
      </c>
      <c r="AF20" s="283">
        <v>1826</v>
      </c>
      <c r="AG20" s="305">
        <v>355</v>
      </c>
      <c r="AH20" s="306">
        <v>1858</v>
      </c>
      <c r="AI20" s="283">
        <v>533</v>
      </c>
      <c r="AJ20" s="283">
        <v>100</v>
      </c>
      <c r="AK20" s="283">
        <v>17</v>
      </c>
      <c r="AL20" s="283">
        <v>0</v>
      </c>
      <c r="AM20" s="283">
        <v>0</v>
      </c>
      <c r="AN20" s="283">
        <v>1758</v>
      </c>
      <c r="AO20" s="305">
        <v>516</v>
      </c>
      <c r="AP20" s="306">
        <v>2420</v>
      </c>
      <c r="AQ20" s="283">
        <v>566</v>
      </c>
      <c r="AR20" s="283">
        <v>132</v>
      </c>
      <c r="AS20" s="283">
        <v>18</v>
      </c>
      <c r="AT20" s="283">
        <v>0</v>
      </c>
      <c r="AU20" s="283">
        <v>0</v>
      </c>
      <c r="AV20" s="283">
        <v>2288</v>
      </c>
      <c r="AW20" s="284">
        <v>548</v>
      </c>
    </row>
    <row r="21" spans="1:49" ht="14.25" thickBot="1" x14ac:dyDescent="0.3">
      <c r="A21" s="344" t="s">
        <v>18</v>
      </c>
      <c r="B21" s="345">
        <f t="shared" si="7"/>
        <v>7654</v>
      </c>
      <c r="C21" s="346">
        <f t="shared" si="0"/>
        <v>1702</v>
      </c>
      <c r="D21" s="346">
        <f t="shared" si="1"/>
        <v>349</v>
      </c>
      <c r="E21" s="346">
        <f t="shared" si="2"/>
        <v>81</v>
      </c>
      <c r="F21" s="346">
        <f t="shared" si="3"/>
        <v>116</v>
      </c>
      <c r="G21" s="346">
        <f t="shared" si="4"/>
        <v>15</v>
      </c>
      <c r="H21" s="346">
        <f t="shared" si="5"/>
        <v>7189</v>
      </c>
      <c r="I21" s="347">
        <f t="shared" si="6"/>
        <v>1606</v>
      </c>
      <c r="J21" s="348">
        <v>132</v>
      </c>
      <c r="K21" s="349">
        <v>18</v>
      </c>
      <c r="L21" s="349">
        <v>8</v>
      </c>
      <c r="M21" s="349">
        <v>1</v>
      </c>
      <c r="N21" s="349">
        <v>1</v>
      </c>
      <c r="O21" s="349">
        <v>0</v>
      </c>
      <c r="P21" s="349">
        <v>123</v>
      </c>
      <c r="Q21" s="350">
        <v>17</v>
      </c>
      <c r="R21" s="351">
        <v>1275</v>
      </c>
      <c r="S21" s="349">
        <v>198</v>
      </c>
      <c r="T21" s="349">
        <v>99</v>
      </c>
      <c r="U21" s="349">
        <v>34</v>
      </c>
      <c r="V21" s="349">
        <v>52</v>
      </c>
      <c r="W21" s="349">
        <v>0</v>
      </c>
      <c r="X21" s="349">
        <v>1124</v>
      </c>
      <c r="Y21" s="350">
        <v>164</v>
      </c>
      <c r="Z21" s="351">
        <v>1793</v>
      </c>
      <c r="AA21" s="349">
        <v>391</v>
      </c>
      <c r="AB21" s="349">
        <v>69</v>
      </c>
      <c r="AC21" s="349">
        <v>16</v>
      </c>
      <c r="AD21" s="349">
        <v>43</v>
      </c>
      <c r="AE21" s="349">
        <v>7</v>
      </c>
      <c r="AF21" s="349">
        <v>1681</v>
      </c>
      <c r="AG21" s="350">
        <v>368</v>
      </c>
      <c r="AH21" s="351">
        <v>2038</v>
      </c>
      <c r="AI21" s="349">
        <v>555</v>
      </c>
      <c r="AJ21" s="349">
        <v>101</v>
      </c>
      <c r="AK21" s="349">
        <v>20</v>
      </c>
      <c r="AL21" s="349">
        <v>12</v>
      </c>
      <c r="AM21" s="349">
        <v>6</v>
      </c>
      <c r="AN21" s="349">
        <v>1925</v>
      </c>
      <c r="AO21" s="350">
        <v>529</v>
      </c>
      <c r="AP21" s="351">
        <v>2416</v>
      </c>
      <c r="AQ21" s="349">
        <v>540</v>
      </c>
      <c r="AR21" s="349">
        <v>72</v>
      </c>
      <c r="AS21" s="349">
        <v>10</v>
      </c>
      <c r="AT21" s="349">
        <v>8</v>
      </c>
      <c r="AU21" s="349">
        <v>2</v>
      </c>
      <c r="AV21" s="349">
        <v>2336</v>
      </c>
      <c r="AW21" s="352">
        <v>528</v>
      </c>
    </row>
    <row r="22" spans="1:49" x14ac:dyDescent="0.25">
      <c r="A22" s="326" t="s">
        <v>19</v>
      </c>
      <c r="B22" s="327">
        <f t="shared" si="7"/>
        <v>8426</v>
      </c>
      <c r="C22" s="328">
        <f t="shared" si="0"/>
        <v>1898</v>
      </c>
      <c r="D22" s="328">
        <f t="shared" si="1"/>
        <v>362</v>
      </c>
      <c r="E22" s="328">
        <f t="shared" si="2"/>
        <v>83</v>
      </c>
      <c r="F22" s="328">
        <f t="shared" si="3"/>
        <v>154</v>
      </c>
      <c r="G22" s="328">
        <f t="shared" si="4"/>
        <v>22</v>
      </c>
      <c r="H22" s="328">
        <f t="shared" si="5"/>
        <v>7910</v>
      </c>
      <c r="I22" s="329">
        <f t="shared" si="6"/>
        <v>1793</v>
      </c>
      <c r="J22" s="330">
        <v>145</v>
      </c>
      <c r="K22" s="331">
        <v>18</v>
      </c>
      <c r="L22" s="331">
        <v>8</v>
      </c>
      <c r="M22" s="331">
        <v>1</v>
      </c>
      <c r="N22" s="331">
        <v>1</v>
      </c>
      <c r="O22" s="331">
        <v>0</v>
      </c>
      <c r="P22" s="331">
        <v>136</v>
      </c>
      <c r="Q22" s="332">
        <v>17</v>
      </c>
      <c r="R22" s="333">
        <v>1513</v>
      </c>
      <c r="S22" s="331">
        <v>248</v>
      </c>
      <c r="T22" s="331">
        <v>118</v>
      </c>
      <c r="U22" s="331">
        <v>40</v>
      </c>
      <c r="V22" s="331">
        <v>52</v>
      </c>
      <c r="W22" s="331">
        <v>0</v>
      </c>
      <c r="X22" s="331">
        <v>1343</v>
      </c>
      <c r="Y22" s="332">
        <v>208</v>
      </c>
      <c r="Z22" s="333">
        <v>1798</v>
      </c>
      <c r="AA22" s="331">
        <v>416</v>
      </c>
      <c r="AB22" s="331">
        <v>60</v>
      </c>
      <c r="AC22" s="331">
        <v>12</v>
      </c>
      <c r="AD22" s="331">
        <v>46</v>
      </c>
      <c r="AE22" s="331">
        <v>9</v>
      </c>
      <c r="AF22" s="331">
        <v>1692</v>
      </c>
      <c r="AG22" s="332">
        <v>395</v>
      </c>
      <c r="AH22" s="333">
        <v>2331</v>
      </c>
      <c r="AI22" s="331">
        <v>596</v>
      </c>
      <c r="AJ22" s="331">
        <v>139</v>
      </c>
      <c r="AK22" s="331">
        <v>24</v>
      </c>
      <c r="AL22" s="331">
        <v>46</v>
      </c>
      <c r="AM22" s="331">
        <v>8</v>
      </c>
      <c r="AN22" s="331">
        <v>2146</v>
      </c>
      <c r="AO22" s="332">
        <v>564</v>
      </c>
      <c r="AP22" s="333">
        <v>2639</v>
      </c>
      <c r="AQ22" s="331">
        <v>620</v>
      </c>
      <c r="AR22" s="331">
        <v>37</v>
      </c>
      <c r="AS22" s="331">
        <v>6</v>
      </c>
      <c r="AT22" s="331">
        <v>9</v>
      </c>
      <c r="AU22" s="331">
        <v>5</v>
      </c>
      <c r="AV22" s="331">
        <v>2593</v>
      </c>
      <c r="AW22" s="334">
        <v>609</v>
      </c>
    </row>
    <row r="23" spans="1:49" x14ac:dyDescent="0.25">
      <c r="A23" s="301" t="s">
        <v>20</v>
      </c>
      <c r="B23" s="302">
        <f t="shared" si="7"/>
        <v>9278</v>
      </c>
      <c r="C23" s="282">
        <f t="shared" si="0"/>
        <v>2116</v>
      </c>
      <c r="D23" s="282">
        <f t="shared" si="1"/>
        <v>317</v>
      </c>
      <c r="E23" s="282">
        <f t="shared" si="2"/>
        <v>83</v>
      </c>
      <c r="F23" s="282">
        <f t="shared" si="3"/>
        <v>173</v>
      </c>
      <c r="G23" s="282">
        <f t="shared" si="4"/>
        <v>22</v>
      </c>
      <c r="H23" s="282">
        <f t="shared" si="5"/>
        <v>8788</v>
      </c>
      <c r="I23" s="303">
        <f t="shared" si="6"/>
        <v>2011</v>
      </c>
      <c r="J23" s="304">
        <v>150</v>
      </c>
      <c r="K23" s="283">
        <v>17</v>
      </c>
      <c r="L23" s="283">
        <v>7</v>
      </c>
      <c r="M23" s="283">
        <v>1</v>
      </c>
      <c r="N23" s="283">
        <v>3</v>
      </c>
      <c r="O23" s="283">
        <v>0</v>
      </c>
      <c r="P23" s="283">
        <v>140</v>
      </c>
      <c r="Q23" s="305">
        <v>16</v>
      </c>
      <c r="R23" s="306">
        <v>1696</v>
      </c>
      <c r="S23" s="283">
        <v>297</v>
      </c>
      <c r="T23" s="283">
        <v>91</v>
      </c>
      <c r="U23" s="283">
        <v>42</v>
      </c>
      <c r="V23" s="283">
        <v>52</v>
      </c>
      <c r="W23" s="283">
        <v>0</v>
      </c>
      <c r="X23" s="283">
        <v>1553</v>
      </c>
      <c r="Y23" s="305">
        <v>255</v>
      </c>
      <c r="Z23" s="306">
        <v>1838</v>
      </c>
      <c r="AA23" s="283">
        <v>454</v>
      </c>
      <c r="AB23" s="283">
        <v>47</v>
      </c>
      <c r="AC23" s="283">
        <v>8</v>
      </c>
      <c r="AD23" s="283">
        <v>51</v>
      </c>
      <c r="AE23" s="283">
        <v>11</v>
      </c>
      <c r="AF23" s="283">
        <v>1740</v>
      </c>
      <c r="AG23" s="305">
        <v>435</v>
      </c>
      <c r="AH23" s="306">
        <v>2655</v>
      </c>
      <c r="AI23" s="283">
        <v>638</v>
      </c>
      <c r="AJ23" s="283">
        <v>121</v>
      </c>
      <c r="AK23" s="283">
        <v>24</v>
      </c>
      <c r="AL23" s="283">
        <v>48</v>
      </c>
      <c r="AM23" s="283">
        <v>8</v>
      </c>
      <c r="AN23" s="283">
        <v>2486</v>
      </c>
      <c r="AO23" s="305">
        <v>606</v>
      </c>
      <c r="AP23" s="306">
        <v>2939</v>
      </c>
      <c r="AQ23" s="283">
        <v>710</v>
      </c>
      <c r="AR23" s="283">
        <v>51</v>
      </c>
      <c r="AS23" s="283">
        <v>8</v>
      </c>
      <c r="AT23" s="283">
        <v>19</v>
      </c>
      <c r="AU23" s="283">
        <v>3</v>
      </c>
      <c r="AV23" s="283">
        <v>2869</v>
      </c>
      <c r="AW23" s="284">
        <v>699</v>
      </c>
    </row>
    <row r="24" spans="1:49" x14ac:dyDescent="0.25">
      <c r="A24" s="301" t="s">
        <v>21</v>
      </c>
      <c r="B24" s="302">
        <f t="shared" si="7"/>
        <v>9935</v>
      </c>
      <c r="C24" s="282">
        <f t="shared" si="0"/>
        <v>2306</v>
      </c>
      <c r="D24" s="282">
        <f t="shared" si="1"/>
        <v>343</v>
      </c>
      <c r="E24" s="282">
        <f t="shared" si="2"/>
        <v>87</v>
      </c>
      <c r="F24" s="282">
        <f t="shared" si="3"/>
        <v>197</v>
      </c>
      <c r="G24" s="282">
        <f t="shared" si="4"/>
        <v>23</v>
      </c>
      <c r="H24" s="282">
        <f t="shared" si="5"/>
        <v>9395</v>
      </c>
      <c r="I24" s="303">
        <f t="shared" si="6"/>
        <v>2196</v>
      </c>
      <c r="J24" s="304">
        <v>153</v>
      </c>
      <c r="K24" s="283">
        <v>19</v>
      </c>
      <c r="L24" s="283">
        <v>7</v>
      </c>
      <c r="M24" s="283">
        <v>1</v>
      </c>
      <c r="N24" s="283">
        <v>4</v>
      </c>
      <c r="O24" s="283">
        <v>0</v>
      </c>
      <c r="P24" s="283">
        <v>142</v>
      </c>
      <c r="Q24" s="305">
        <v>18</v>
      </c>
      <c r="R24" s="306">
        <v>1908</v>
      </c>
      <c r="S24" s="283">
        <v>328</v>
      </c>
      <c r="T24" s="283">
        <v>96</v>
      </c>
      <c r="U24" s="283">
        <v>42</v>
      </c>
      <c r="V24" s="283">
        <v>84</v>
      </c>
      <c r="W24" s="283">
        <v>5</v>
      </c>
      <c r="X24" s="283">
        <v>1728</v>
      </c>
      <c r="Y24" s="305">
        <v>281</v>
      </c>
      <c r="Z24" s="306">
        <v>1876</v>
      </c>
      <c r="AA24" s="283">
        <v>500</v>
      </c>
      <c r="AB24" s="283">
        <v>56</v>
      </c>
      <c r="AC24" s="283">
        <v>12</v>
      </c>
      <c r="AD24" s="283">
        <v>22</v>
      </c>
      <c r="AE24" s="283">
        <v>5</v>
      </c>
      <c r="AF24" s="283">
        <v>1798</v>
      </c>
      <c r="AG24" s="305">
        <v>483</v>
      </c>
      <c r="AH24" s="306">
        <v>2987</v>
      </c>
      <c r="AI24" s="283">
        <v>653</v>
      </c>
      <c r="AJ24" s="283">
        <v>127</v>
      </c>
      <c r="AK24" s="283">
        <v>22</v>
      </c>
      <c r="AL24" s="283">
        <v>49</v>
      </c>
      <c r="AM24" s="283">
        <v>10</v>
      </c>
      <c r="AN24" s="283">
        <v>2811</v>
      </c>
      <c r="AO24" s="305">
        <v>621</v>
      </c>
      <c r="AP24" s="306">
        <v>3011</v>
      </c>
      <c r="AQ24" s="283">
        <v>806</v>
      </c>
      <c r="AR24" s="283">
        <v>57</v>
      </c>
      <c r="AS24" s="283">
        <v>10</v>
      </c>
      <c r="AT24" s="283">
        <v>38</v>
      </c>
      <c r="AU24" s="283">
        <v>3</v>
      </c>
      <c r="AV24" s="283">
        <v>2916</v>
      </c>
      <c r="AW24" s="284">
        <v>793</v>
      </c>
    </row>
    <row r="25" spans="1:49" x14ac:dyDescent="0.25">
      <c r="A25" s="301" t="s">
        <v>22</v>
      </c>
      <c r="B25" s="302">
        <f t="shared" si="7"/>
        <v>10926</v>
      </c>
      <c r="C25" s="282">
        <f t="shared" si="0"/>
        <v>2578</v>
      </c>
      <c r="D25" s="282">
        <f t="shared" si="1"/>
        <v>364</v>
      </c>
      <c r="E25" s="309">
        <f t="shared" si="2"/>
        <v>97</v>
      </c>
      <c r="F25" s="282">
        <f t="shared" si="3"/>
        <v>285</v>
      </c>
      <c r="G25" s="309">
        <f t="shared" si="4"/>
        <v>33</v>
      </c>
      <c r="H25" s="282">
        <f t="shared" si="5"/>
        <v>10277</v>
      </c>
      <c r="I25" s="310">
        <f t="shared" si="6"/>
        <v>2448</v>
      </c>
      <c r="J25" s="304">
        <v>155</v>
      </c>
      <c r="K25" s="283">
        <v>19</v>
      </c>
      <c r="L25" s="283">
        <v>7</v>
      </c>
      <c r="M25" s="285">
        <v>1</v>
      </c>
      <c r="N25" s="283">
        <v>8</v>
      </c>
      <c r="O25" s="285">
        <v>0</v>
      </c>
      <c r="P25" s="283">
        <v>140</v>
      </c>
      <c r="Q25" s="285">
        <v>18</v>
      </c>
      <c r="R25" s="306">
        <v>2001</v>
      </c>
      <c r="S25" s="283">
        <v>369</v>
      </c>
      <c r="T25" s="283">
        <v>100</v>
      </c>
      <c r="U25" s="285">
        <v>44</v>
      </c>
      <c r="V25" s="283">
        <v>88</v>
      </c>
      <c r="W25" s="285">
        <v>5</v>
      </c>
      <c r="X25" s="283">
        <v>1813</v>
      </c>
      <c r="Y25" s="285">
        <v>320</v>
      </c>
      <c r="Z25" s="306">
        <v>2054</v>
      </c>
      <c r="AA25" s="283">
        <v>529</v>
      </c>
      <c r="AB25" s="283">
        <v>86</v>
      </c>
      <c r="AC25" s="285">
        <v>16</v>
      </c>
      <c r="AD25" s="283">
        <v>22</v>
      </c>
      <c r="AE25" s="285">
        <v>7</v>
      </c>
      <c r="AF25" s="283">
        <v>1946</v>
      </c>
      <c r="AG25" s="285">
        <v>506</v>
      </c>
      <c r="AH25" s="306">
        <v>3358</v>
      </c>
      <c r="AI25" s="283">
        <v>724</v>
      </c>
      <c r="AJ25" s="283">
        <v>112</v>
      </c>
      <c r="AK25" s="285">
        <v>19</v>
      </c>
      <c r="AL25" s="283">
        <v>61</v>
      </c>
      <c r="AM25" s="285">
        <v>9</v>
      </c>
      <c r="AN25" s="283">
        <v>3185</v>
      </c>
      <c r="AO25" s="285">
        <v>696</v>
      </c>
      <c r="AP25" s="306">
        <v>3358</v>
      </c>
      <c r="AQ25" s="283">
        <v>937</v>
      </c>
      <c r="AR25" s="283">
        <v>59</v>
      </c>
      <c r="AS25" s="285">
        <v>17</v>
      </c>
      <c r="AT25" s="283">
        <v>106</v>
      </c>
      <c r="AU25" s="285">
        <v>12</v>
      </c>
      <c r="AV25" s="283">
        <v>3193</v>
      </c>
      <c r="AW25" s="286">
        <v>908</v>
      </c>
    </row>
    <row r="26" spans="1:49" ht="14.25" thickBot="1" x14ac:dyDescent="0.3">
      <c r="A26" s="344" t="s">
        <v>23</v>
      </c>
      <c r="B26" s="345">
        <f t="shared" si="7"/>
        <v>11381</v>
      </c>
      <c r="C26" s="346">
        <f t="shared" si="0"/>
        <v>2664</v>
      </c>
      <c r="D26" s="346">
        <f t="shared" si="1"/>
        <v>374</v>
      </c>
      <c r="E26" s="361">
        <f t="shared" si="2"/>
        <v>100</v>
      </c>
      <c r="F26" s="346">
        <f t="shared" si="3"/>
        <v>359</v>
      </c>
      <c r="G26" s="361">
        <f t="shared" si="4"/>
        <v>40</v>
      </c>
      <c r="H26" s="346">
        <f t="shared" si="5"/>
        <v>10648</v>
      </c>
      <c r="I26" s="362">
        <f t="shared" si="6"/>
        <v>2524</v>
      </c>
      <c r="J26" s="348">
        <v>158</v>
      </c>
      <c r="K26" s="349">
        <v>18</v>
      </c>
      <c r="L26" s="349">
        <v>7</v>
      </c>
      <c r="M26" s="363">
        <v>0</v>
      </c>
      <c r="N26" s="349">
        <v>9</v>
      </c>
      <c r="O26" s="363">
        <v>0</v>
      </c>
      <c r="P26" s="349">
        <v>142</v>
      </c>
      <c r="Q26" s="363">
        <v>18</v>
      </c>
      <c r="R26" s="351">
        <v>2073</v>
      </c>
      <c r="S26" s="349">
        <v>389</v>
      </c>
      <c r="T26" s="349">
        <v>101</v>
      </c>
      <c r="U26" s="363">
        <v>44</v>
      </c>
      <c r="V26" s="349">
        <v>95</v>
      </c>
      <c r="W26" s="363">
        <v>6</v>
      </c>
      <c r="X26" s="349">
        <v>1877</v>
      </c>
      <c r="Y26" s="363">
        <v>339</v>
      </c>
      <c r="Z26" s="351">
        <v>2300</v>
      </c>
      <c r="AA26" s="349">
        <v>554</v>
      </c>
      <c r="AB26" s="349">
        <v>124</v>
      </c>
      <c r="AC26" s="363">
        <v>21</v>
      </c>
      <c r="AD26" s="349">
        <v>55</v>
      </c>
      <c r="AE26" s="363">
        <v>10</v>
      </c>
      <c r="AF26" s="349">
        <v>2121</v>
      </c>
      <c r="AG26" s="363">
        <v>523</v>
      </c>
      <c r="AH26" s="351">
        <v>3601</v>
      </c>
      <c r="AI26" s="349">
        <v>806</v>
      </c>
      <c r="AJ26" s="349">
        <v>100</v>
      </c>
      <c r="AK26" s="363">
        <v>19</v>
      </c>
      <c r="AL26" s="349">
        <v>53</v>
      </c>
      <c r="AM26" s="363">
        <v>8</v>
      </c>
      <c r="AN26" s="349">
        <v>3448</v>
      </c>
      <c r="AO26" s="363">
        <v>779</v>
      </c>
      <c r="AP26" s="351">
        <v>3249</v>
      </c>
      <c r="AQ26" s="349">
        <v>897</v>
      </c>
      <c r="AR26" s="349">
        <v>42</v>
      </c>
      <c r="AS26" s="363">
        <v>16</v>
      </c>
      <c r="AT26" s="349">
        <v>147</v>
      </c>
      <c r="AU26" s="363">
        <v>16</v>
      </c>
      <c r="AV26" s="349">
        <v>3060</v>
      </c>
      <c r="AW26" s="364">
        <v>865</v>
      </c>
    </row>
    <row r="27" spans="1:49" x14ac:dyDescent="0.25">
      <c r="A27" s="326" t="s">
        <v>24</v>
      </c>
      <c r="B27" s="327">
        <f t="shared" si="7"/>
        <v>11707</v>
      </c>
      <c r="C27" s="328">
        <f t="shared" si="0"/>
        <v>2764</v>
      </c>
      <c r="D27" s="328">
        <f t="shared" si="1"/>
        <v>378</v>
      </c>
      <c r="E27" s="357">
        <f t="shared" si="2"/>
        <v>96</v>
      </c>
      <c r="F27" s="328">
        <f t="shared" si="3"/>
        <v>362</v>
      </c>
      <c r="G27" s="357">
        <f t="shared" si="4"/>
        <v>43</v>
      </c>
      <c r="H27" s="328">
        <f t="shared" si="5"/>
        <v>10967</v>
      </c>
      <c r="I27" s="358">
        <f t="shared" si="6"/>
        <v>2625</v>
      </c>
      <c r="J27" s="330">
        <v>152</v>
      </c>
      <c r="K27" s="331">
        <v>20</v>
      </c>
      <c r="L27" s="331">
        <v>6</v>
      </c>
      <c r="M27" s="359">
        <v>0</v>
      </c>
      <c r="N27" s="331">
        <v>8</v>
      </c>
      <c r="O27" s="359">
        <v>0</v>
      </c>
      <c r="P27" s="331">
        <v>138</v>
      </c>
      <c r="Q27" s="359">
        <v>20</v>
      </c>
      <c r="R27" s="333">
        <v>2187</v>
      </c>
      <c r="S27" s="331">
        <v>427</v>
      </c>
      <c r="T27" s="331">
        <v>106</v>
      </c>
      <c r="U27" s="359">
        <v>45</v>
      </c>
      <c r="V27" s="331">
        <v>90</v>
      </c>
      <c r="W27" s="359">
        <v>6</v>
      </c>
      <c r="X27" s="331">
        <v>1991</v>
      </c>
      <c r="Y27" s="359">
        <v>376</v>
      </c>
      <c r="Z27" s="333">
        <v>2557</v>
      </c>
      <c r="AA27" s="331">
        <v>605</v>
      </c>
      <c r="AB27" s="331">
        <v>128</v>
      </c>
      <c r="AC27" s="359">
        <v>22</v>
      </c>
      <c r="AD27" s="331">
        <v>56</v>
      </c>
      <c r="AE27" s="359">
        <v>10</v>
      </c>
      <c r="AF27" s="331">
        <v>2373</v>
      </c>
      <c r="AG27" s="359">
        <v>573</v>
      </c>
      <c r="AH27" s="333">
        <v>3866</v>
      </c>
      <c r="AI27" s="331">
        <v>885</v>
      </c>
      <c r="AJ27" s="331">
        <v>105</v>
      </c>
      <c r="AK27" s="359">
        <v>20</v>
      </c>
      <c r="AL27" s="331">
        <v>94</v>
      </c>
      <c r="AM27" s="359">
        <v>13</v>
      </c>
      <c r="AN27" s="331">
        <v>3667</v>
      </c>
      <c r="AO27" s="359">
        <v>852</v>
      </c>
      <c r="AP27" s="333">
        <v>2945</v>
      </c>
      <c r="AQ27" s="331">
        <v>827</v>
      </c>
      <c r="AR27" s="331">
        <v>33</v>
      </c>
      <c r="AS27" s="359">
        <v>9</v>
      </c>
      <c r="AT27" s="331">
        <v>114</v>
      </c>
      <c r="AU27" s="359">
        <v>14</v>
      </c>
      <c r="AV27" s="331">
        <v>2798</v>
      </c>
      <c r="AW27" s="360">
        <v>804</v>
      </c>
    </row>
    <row r="28" spans="1:49" x14ac:dyDescent="0.25">
      <c r="A28" s="301" t="s">
        <v>25</v>
      </c>
      <c r="B28" s="302">
        <f t="shared" si="7"/>
        <v>11897</v>
      </c>
      <c r="C28" s="282">
        <f t="shared" si="0"/>
        <v>2866</v>
      </c>
      <c r="D28" s="282">
        <f t="shared" si="1"/>
        <v>314</v>
      </c>
      <c r="E28" s="309">
        <f t="shared" si="2"/>
        <v>73</v>
      </c>
      <c r="F28" s="282">
        <f t="shared" si="3"/>
        <v>364</v>
      </c>
      <c r="G28" s="309">
        <f t="shared" si="4"/>
        <v>42</v>
      </c>
      <c r="H28" s="282">
        <f t="shared" si="5"/>
        <v>11219</v>
      </c>
      <c r="I28" s="310">
        <f t="shared" si="6"/>
        <v>2751</v>
      </c>
      <c r="J28" s="304">
        <v>158</v>
      </c>
      <c r="K28" s="283">
        <v>21</v>
      </c>
      <c r="L28" s="283">
        <v>6</v>
      </c>
      <c r="M28" s="285">
        <v>1</v>
      </c>
      <c r="N28" s="283">
        <v>9</v>
      </c>
      <c r="O28" s="285">
        <v>0</v>
      </c>
      <c r="P28" s="283">
        <v>143</v>
      </c>
      <c r="Q28" s="285">
        <v>20</v>
      </c>
      <c r="R28" s="306">
        <v>2319</v>
      </c>
      <c r="S28" s="283">
        <v>468</v>
      </c>
      <c r="T28" s="283">
        <v>95</v>
      </c>
      <c r="U28" s="285">
        <v>32</v>
      </c>
      <c r="V28" s="283">
        <v>93</v>
      </c>
      <c r="W28" s="285">
        <v>9</v>
      </c>
      <c r="X28" s="283">
        <v>2131</v>
      </c>
      <c r="Y28" s="285">
        <v>427</v>
      </c>
      <c r="Z28" s="306">
        <v>2800</v>
      </c>
      <c r="AA28" s="283">
        <v>631</v>
      </c>
      <c r="AB28" s="283">
        <v>120</v>
      </c>
      <c r="AC28" s="285">
        <v>20</v>
      </c>
      <c r="AD28" s="283">
        <v>59</v>
      </c>
      <c r="AE28" s="285">
        <v>12</v>
      </c>
      <c r="AF28" s="283">
        <v>2621</v>
      </c>
      <c r="AG28" s="285">
        <v>599</v>
      </c>
      <c r="AH28" s="306">
        <v>4029</v>
      </c>
      <c r="AI28" s="283">
        <v>959</v>
      </c>
      <c r="AJ28" s="283">
        <v>80</v>
      </c>
      <c r="AK28" s="285">
        <v>17</v>
      </c>
      <c r="AL28" s="283">
        <v>172</v>
      </c>
      <c r="AM28" s="285">
        <v>17</v>
      </c>
      <c r="AN28" s="283">
        <v>3777</v>
      </c>
      <c r="AO28" s="285">
        <v>925</v>
      </c>
      <c r="AP28" s="306">
        <v>2591</v>
      </c>
      <c r="AQ28" s="283">
        <v>787</v>
      </c>
      <c r="AR28" s="283">
        <v>13</v>
      </c>
      <c r="AS28" s="285">
        <v>3</v>
      </c>
      <c r="AT28" s="283">
        <v>31</v>
      </c>
      <c r="AU28" s="285">
        <v>4</v>
      </c>
      <c r="AV28" s="283">
        <v>2547</v>
      </c>
      <c r="AW28" s="286">
        <v>780</v>
      </c>
    </row>
    <row r="29" spans="1:49" x14ac:dyDescent="0.25">
      <c r="A29" s="301" t="s">
        <v>26</v>
      </c>
      <c r="B29" s="302">
        <f t="shared" si="7"/>
        <v>12156</v>
      </c>
      <c r="C29" s="282">
        <f t="shared" si="0"/>
        <v>2979</v>
      </c>
      <c r="D29" s="282">
        <f t="shared" si="1"/>
        <v>353</v>
      </c>
      <c r="E29" s="309">
        <f t="shared" si="2"/>
        <v>82</v>
      </c>
      <c r="F29" s="282">
        <f t="shared" si="3"/>
        <v>364</v>
      </c>
      <c r="G29" s="309">
        <f t="shared" si="4"/>
        <v>47</v>
      </c>
      <c r="H29" s="282">
        <f t="shared" si="5"/>
        <v>11439</v>
      </c>
      <c r="I29" s="310">
        <f t="shared" si="6"/>
        <v>2850</v>
      </c>
      <c r="J29" s="304">
        <v>151</v>
      </c>
      <c r="K29" s="283">
        <v>20</v>
      </c>
      <c r="L29" s="283">
        <v>7</v>
      </c>
      <c r="M29" s="285">
        <v>1</v>
      </c>
      <c r="N29" s="283">
        <v>7</v>
      </c>
      <c r="O29" s="285">
        <v>1</v>
      </c>
      <c r="P29" s="283">
        <v>137</v>
      </c>
      <c r="Q29" s="285">
        <v>18</v>
      </c>
      <c r="R29" s="306">
        <v>2442</v>
      </c>
      <c r="S29" s="283">
        <v>497</v>
      </c>
      <c r="T29" s="283">
        <v>104</v>
      </c>
      <c r="U29" s="285">
        <v>34</v>
      </c>
      <c r="V29" s="283">
        <v>94</v>
      </c>
      <c r="W29" s="285">
        <v>10</v>
      </c>
      <c r="X29" s="283">
        <v>2244</v>
      </c>
      <c r="Y29" s="285">
        <v>453</v>
      </c>
      <c r="Z29" s="306">
        <v>3127</v>
      </c>
      <c r="AA29" s="283">
        <v>680</v>
      </c>
      <c r="AB29" s="283">
        <v>138</v>
      </c>
      <c r="AC29" s="285">
        <v>21</v>
      </c>
      <c r="AD29" s="283">
        <v>71</v>
      </c>
      <c r="AE29" s="285">
        <v>11</v>
      </c>
      <c r="AF29" s="283">
        <v>2918</v>
      </c>
      <c r="AG29" s="285">
        <v>648</v>
      </c>
      <c r="AH29" s="306">
        <v>3922</v>
      </c>
      <c r="AI29" s="283">
        <v>961</v>
      </c>
      <c r="AJ29" s="283">
        <v>67</v>
      </c>
      <c r="AK29" s="285">
        <v>18</v>
      </c>
      <c r="AL29" s="283">
        <v>172</v>
      </c>
      <c r="AM29" s="285">
        <v>19</v>
      </c>
      <c r="AN29" s="283">
        <v>3683</v>
      </c>
      <c r="AO29" s="285">
        <v>924</v>
      </c>
      <c r="AP29" s="306">
        <v>2514</v>
      </c>
      <c r="AQ29" s="283">
        <v>821</v>
      </c>
      <c r="AR29" s="283">
        <v>37</v>
      </c>
      <c r="AS29" s="285">
        <v>8</v>
      </c>
      <c r="AT29" s="283">
        <v>20</v>
      </c>
      <c r="AU29" s="285">
        <v>6</v>
      </c>
      <c r="AV29" s="283">
        <v>2457</v>
      </c>
      <c r="AW29" s="286">
        <v>807</v>
      </c>
    </row>
    <row r="30" spans="1:49" x14ac:dyDescent="0.25">
      <c r="A30" s="301" t="s">
        <v>27</v>
      </c>
      <c r="B30" s="302">
        <f t="shared" si="7"/>
        <v>11974</v>
      </c>
      <c r="C30" s="282">
        <f t="shared" si="0"/>
        <v>2965</v>
      </c>
      <c r="D30" s="282">
        <f t="shared" si="1"/>
        <v>373</v>
      </c>
      <c r="E30" s="309">
        <f t="shared" si="2"/>
        <v>87</v>
      </c>
      <c r="F30" s="282">
        <f t="shared" si="3"/>
        <v>364</v>
      </c>
      <c r="G30" s="309">
        <f t="shared" si="4"/>
        <v>46</v>
      </c>
      <c r="H30" s="282">
        <f t="shared" si="5"/>
        <v>11237</v>
      </c>
      <c r="I30" s="310">
        <f t="shared" si="6"/>
        <v>2832</v>
      </c>
      <c r="J30" s="304">
        <v>152</v>
      </c>
      <c r="K30" s="283">
        <v>23</v>
      </c>
      <c r="L30" s="283">
        <v>6</v>
      </c>
      <c r="M30" s="285">
        <v>2</v>
      </c>
      <c r="N30" s="283">
        <v>8</v>
      </c>
      <c r="O30" s="285">
        <v>1</v>
      </c>
      <c r="P30" s="283">
        <v>138</v>
      </c>
      <c r="Q30" s="285">
        <v>20</v>
      </c>
      <c r="R30" s="306">
        <v>2583</v>
      </c>
      <c r="S30" s="283">
        <v>531</v>
      </c>
      <c r="T30" s="283">
        <v>132</v>
      </c>
      <c r="U30" s="285">
        <v>38</v>
      </c>
      <c r="V30" s="283">
        <v>108</v>
      </c>
      <c r="W30" s="285">
        <v>13</v>
      </c>
      <c r="X30" s="283">
        <v>2343</v>
      </c>
      <c r="Y30" s="285">
        <v>480</v>
      </c>
      <c r="Z30" s="306">
        <v>3241</v>
      </c>
      <c r="AA30" s="283">
        <v>735</v>
      </c>
      <c r="AB30" s="283">
        <v>130</v>
      </c>
      <c r="AC30" s="285">
        <v>21</v>
      </c>
      <c r="AD30" s="283">
        <v>72</v>
      </c>
      <c r="AE30" s="285">
        <v>11</v>
      </c>
      <c r="AF30" s="283">
        <v>3039</v>
      </c>
      <c r="AG30" s="285">
        <v>703</v>
      </c>
      <c r="AH30" s="306">
        <v>3790</v>
      </c>
      <c r="AI30" s="283">
        <v>926</v>
      </c>
      <c r="AJ30" s="283">
        <v>54</v>
      </c>
      <c r="AK30" s="285">
        <v>14</v>
      </c>
      <c r="AL30" s="283">
        <v>158</v>
      </c>
      <c r="AM30" s="285">
        <v>16</v>
      </c>
      <c r="AN30" s="283">
        <v>3578</v>
      </c>
      <c r="AO30" s="285">
        <v>896</v>
      </c>
      <c r="AP30" s="306">
        <v>2208</v>
      </c>
      <c r="AQ30" s="283">
        <v>750</v>
      </c>
      <c r="AR30" s="283">
        <v>51</v>
      </c>
      <c r="AS30" s="285">
        <v>12</v>
      </c>
      <c r="AT30" s="283">
        <v>18</v>
      </c>
      <c r="AU30" s="285">
        <v>5</v>
      </c>
      <c r="AV30" s="283">
        <v>2139</v>
      </c>
      <c r="AW30" s="286">
        <v>733</v>
      </c>
    </row>
    <row r="31" spans="1:49" ht="14.25" thickBot="1" x14ac:dyDescent="0.3">
      <c r="A31" s="344" t="s">
        <v>28</v>
      </c>
      <c r="B31" s="345">
        <f t="shared" si="7"/>
        <v>11872</v>
      </c>
      <c r="C31" s="346">
        <f t="shared" si="0"/>
        <v>3019</v>
      </c>
      <c r="D31" s="346">
        <f t="shared" si="1"/>
        <v>374</v>
      </c>
      <c r="E31" s="361">
        <f t="shared" si="2"/>
        <v>91</v>
      </c>
      <c r="F31" s="346">
        <f t="shared" si="3"/>
        <v>357</v>
      </c>
      <c r="G31" s="361">
        <f t="shared" si="4"/>
        <v>47</v>
      </c>
      <c r="H31" s="346">
        <f t="shared" si="5"/>
        <v>11141</v>
      </c>
      <c r="I31" s="362">
        <f t="shared" si="6"/>
        <v>2881</v>
      </c>
      <c r="J31" s="348">
        <v>152</v>
      </c>
      <c r="K31" s="349">
        <v>28</v>
      </c>
      <c r="L31" s="349">
        <v>6</v>
      </c>
      <c r="M31" s="363">
        <v>2</v>
      </c>
      <c r="N31" s="349">
        <v>7</v>
      </c>
      <c r="O31" s="363">
        <v>1</v>
      </c>
      <c r="P31" s="349">
        <v>139</v>
      </c>
      <c r="Q31" s="363">
        <v>25</v>
      </c>
      <c r="R31" s="351">
        <v>2688</v>
      </c>
      <c r="S31" s="349">
        <v>555</v>
      </c>
      <c r="T31" s="349">
        <v>160</v>
      </c>
      <c r="U31" s="363">
        <v>41</v>
      </c>
      <c r="V31" s="349">
        <v>136</v>
      </c>
      <c r="W31" s="363">
        <v>16</v>
      </c>
      <c r="X31" s="349">
        <v>2392</v>
      </c>
      <c r="Y31" s="363">
        <v>498</v>
      </c>
      <c r="Z31" s="351">
        <v>3489</v>
      </c>
      <c r="AA31" s="349">
        <v>796</v>
      </c>
      <c r="AB31" s="349">
        <v>117</v>
      </c>
      <c r="AC31" s="363">
        <v>24</v>
      </c>
      <c r="AD31" s="349">
        <v>71</v>
      </c>
      <c r="AE31" s="363">
        <v>11</v>
      </c>
      <c r="AF31" s="349">
        <v>3301</v>
      </c>
      <c r="AG31" s="363">
        <v>761</v>
      </c>
      <c r="AH31" s="351">
        <v>3643</v>
      </c>
      <c r="AI31" s="349">
        <v>910</v>
      </c>
      <c r="AJ31" s="349">
        <v>63</v>
      </c>
      <c r="AK31" s="363">
        <v>14</v>
      </c>
      <c r="AL31" s="349">
        <v>130</v>
      </c>
      <c r="AM31" s="363">
        <v>13</v>
      </c>
      <c r="AN31" s="349">
        <v>3450</v>
      </c>
      <c r="AO31" s="363">
        <v>883</v>
      </c>
      <c r="AP31" s="351">
        <v>1900</v>
      </c>
      <c r="AQ31" s="349">
        <v>730</v>
      </c>
      <c r="AR31" s="349">
        <v>28</v>
      </c>
      <c r="AS31" s="363">
        <v>10</v>
      </c>
      <c r="AT31" s="349">
        <v>13</v>
      </c>
      <c r="AU31" s="363">
        <v>6</v>
      </c>
      <c r="AV31" s="349">
        <v>1859</v>
      </c>
      <c r="AW31" s="364">
        <v>714</v>
      </c>
    </row>
    <row r="32" spans="1:49" x14ac:dyDescent="0.25">
      <c r="A32" s="326" t="s">
        <v>29</v>
      </c>
      <c r="B32" s="327">
        <f t="shared" si="7"/>
        <v>12027</v>
      </c>
      <c r="C32" s="328">
        <f t="shared" si="0"/>
        <v>3214</v>
      </c>
      <c r="D32" s="328">
        <f t="shared" si="1"/>
        <v>292</v>
      </c>
      <c r="E32" s="357">
        <f t="shared" si="2"/>
        <v>90</v>
      </c>
      <c r="F32" s="328">
        <f t="shared" si="3"/>
        <v>359</v>
      </c>
      <c r="G32" s="357">
        <f t="shared" si="4"/>
        <v>48</v>
      </c>
      <c r="H32" s="328">
        <f t="shared" si="5"/>
        <v>11376</v>
      </c>
      <c r="I32" s="358">
        <f t="shared" si="6"/>
        <v>3076</v>
      </c>
      <c r="J32" s="330">
        <v>153</v>
      </c>
      <c r="K32" s="331">
        <v>27</v>
      </c>
      <c r="L32" s="331">
        <v>6</v>
      </c>
      <c r="M32" s="359">
        <v>2</v>
      </c>
      <c r="N32" s="331">
        <v>8</v>
      </c>
      <c r="O32" s="359">
        <v>1</v>
      </c>
      <c r="P32" s="331">
        <v>139</v>
      </c>
      <c r="Q32" s="359">
        <v>24</v>
      </c>
      <c r="R32" s="333">
        <v>2783</v>
      </c>
      <c r="S32" s="331">
        <v>606</v>
      </c>
      <c r="T32" s="331">
        <v>128</v>
      </c>
      <c r="U32" s="359">
        <v>47</v>
      </c>
      <c r="V32" s="331">
        <v>141</v>
      </c>
      <c r="W32" s="359">
        <v>18</v>
      </c>
      <c r="X32" s="331">
        <v>2514</v>
      </c>
      <c r="Y32" s="359">
        <v>541</v>
      </c>
      <c r="Z32" s="333">
        <v>3717</v>
      </c>
      <c r="AA32" s="331">
        <v>861</v>
      </c>
      <c r="AB32" s="331">
        <v>82</v>
      </c>
      <c r="AC32" s="359">
        <v>16</v>
      </c>
      <c r="AD32" s="331">
        <v>111</v>
      </c>
      <c r="AE32" s="359">
        <v>12</v>
      </c>
      <c r="AF32" s="331">
        <v>3524</v>
      </c>
      <c r="AG32" s="359">
        <v>833</v>
      </c>
      <c r="AH32" s="333">
        <v>3288</v>
      </c>
      <c r="AI32" s="331">
        <v>851</v>
      </c>
      <c r="AJ32" s="331">
        <v>58</v>
      </c>
      <c r="AK32" s="359">
        <v>17</v>
      </c>
      <c r="AL32" s="331">
        <v>86</v>
      </c>
      <c r="AM32" s="359">
        <v>11</v>
      </c>
      <c r="AN32" s="331">
        <v>3144</v>
      </c>
      <c r="AO32" s="359">
        <v>823</v>
      </c>
      <c r="AP32" s="333">
        <v>2086</v>
      </c>
      <c r="AQ32" s="331">
        <v>869</v>
      </c>
      <c r="AR32" s="331">
        <v>18</v>
      </c>
      <c r="AS32" s="359">
        <v>8</v>
      </c>
      <c r="AT32" s="331">
        <v>13</v>
      </c>
      <c r="AU32" s="359">
        <v>6</v>
      </c>
      <c r="AV32" s="331">
        <v>2055</v>
      </c>
      <c r="AW32" s="360">
        <v>855</v>
      </c>
    </row>
    <row r="33" spans="1:49" x14ac:dyDescent="0.25">
      <c r="A33" s="301" t="s">
        <v>30</v>
      </c>
      <c r="B33" s="302">
        <f t="shared" si="7"/>
        <v>11857</v>
      </c>
      <c r="C33" s="282">
        <f t="shared" si="0"/>
        <v>3314</v>
      </c>
      <c r="D33" s="282">
        <f t="shared" si="1"/>
        <v>232</v>
      </c>
      <c r="E33" s="309">
        <f t="shared" si="2"/>
        <v>60</v>
      </c>
      <c r="F33" s="282">
        <f t="shared" si="3"/>
        <v>366</v>
      </c>
      <c r="G33" s="309">
        <f t="shared" si="4"/>
        <v>51</v>
      </c>
      <c r="H33" s="282">
        <f t="shared" si="5"/>
        <v>11259</v>
      </c>
      <c r="I33" s="310">
        <f t="shared" si="6"/>
        <v>3203</v>
      </c>
      <c r="J33" s="304">
        <v>145</v>
      </c>
      <c r="K33" s="283">
        <v>23</v>
      </c>
      <c r="L33" s="283">
        <v>5</v>
      </c>
      <c r="M33" s="285">
        <v>1</v>
      </c>
      <c r="N33" s="283">
        <v>8</v>
      </c>
      <c r="O33" s="285">
        <v>0</v>
      </c>
      <c r="P33" s="283">
        <v>132</v>
      </c>
      <c r="Q33" s="285">
        <v>22</v>
      </c>
      <c r="R33" s="306">
        <v>2912</v>
      </c>
      <c r="S33" s="283">
        <v>648</v>
      </c>
      <c r="T33" s="283">
        <v>104</v>
      </c>
      <c r="U33" s="285">
        <v>28</v>
      </c>
      <c r="V33" s="283">
        <v>143</v>
      </c>
      <c r="W33" s="285">
        <v>19</v>
      </c>
      <c r="X33" s="283">
        <v>2665</v>
      </c>
      <c r="Y33" s="285">
        <v>601</v>
      </c>
      <c r="Z33" s="306">
        <v>3700</v>
      </c>
      <c r="AA33" s="283">
        <v>845</v>
      </c>
      <c r="AB33" s="283">
        <v>48</v>
      </c>
      <c r="AC33" s="285">
        <v>6</v>
      </c>
      <c r="AD33" s="283">
        <v>139</v>
      </c>
      <c r="AE33" s="285">
        <v>15</v>
      </c>
      <c r="AF33" s="283">
        <v>3513</v>
      </c>
      <c r="AG33" s="285">
        <v>824</v>
      </c>
      <c r="AH33" s="306">
        <v>2914</v>
      </c>
      <c r="AI33" s="283">
        <v>829</v>
      </c>
      <c r="AJ33" s="283">
        <v>51</v>
      </c>
      <c r="AK33" s="285">
        <v>15</v>
      </c>
      <c r="AL33" s="283">
        <v>54</v>
      </c>
      <c r="AM33" s="285">
        <v>7</v>
      </c>
      <c r="AN33" s="283">
        <v>2809</v>
      </c>
      <c r="AO33" s="285">
        <v>807</v>
      </c>
      <c r="AP33" s="306">
        <v>2186</v>
      </c>
      <c r="AQ33" s="283">
        <v>969</v>
      </c>
      <c r="AR33" s="283">
        <v>24</v>
      </c>
      <c r="AS33" s="285">
        <v>10</v>
      </c>
      <c r="AT33" s="283">
        <v>22</v>
      </c>
      <c r="AU33" s="285">
        <v>10</v>
      </c>
      <c r="AV33" s="283">
        <v>2140</v>
      </c>
      <c r="AW33" s="286">
        <v>949</v>
      </c>
    </row>
    <row r="34" spans="1:49" x14ac:dyDescent="0.25">
      <c r="A34" s="301" t="s">
        <v>31</v>
      </c>
      <c r="B34" s="302">
        <f t="shared" si="7"/>
        <v>11685</v>
      </c>
      <c r="C34" s="282">
        <f t="shared" si="0"/>
        <v>3319</v>
      </c>
      <c r="D34" s="282">
        <f t="shared" si="1"/>
        <v>144</v>
      </c>
      <c r="E34" s="309">
        <f t="shared" si="2"/>
        <v>22</v>
      </c>
      <c r="F34" s="282">
        <f t="shared" si="3"/>
        <v>371</v>
      </c>
      <c r="G34" s="309">
        <f t="shared" si="4"/>
        <v>55</v>
      </c>
      <c r="H34" s="282">
        <f t="shared" si="5"/>
        <v>11170</v>
      </c>
      <c r="I34" s="310">
        <f t="shared" si="6"/>
        <v>3242</v>
      </c>
      <c r="J34" s="304">
        <v>142</v>
      </c>
      <c r="K34" s="283">
        <v>23</v>
      </c>
      <c r="L34" s="283">
        <v>3</v>
      </c>
      <c r="M34" s="285">
        <v>1</v>
      </c>
      <c r="N34" s="283">
        <v>8</v>
      </c>
      <c r="O34" s="285">
        <v>0</v>
      </c>
      <c r="P34" s="283">
        <v>131</v>
      </c>
      <c r="Q34" s="285">
        <v>22</v>
      </c>
      <c r="R34" s="306">
        <v>2901</v>
      </c>
      <c r="S34" s="283">
        <v>628</v>
      </c>
      <c r="T34" s="283">
        <v>57</v>
      </c>
      <c r="U34" s="285">
        <v>1</v>
      </c>
      <c r="V34" s="283">
        <v>141</v>
      </c>
      <c r="W34" s="285">
        <v>21</v>
      </c>
      <c r="X34" s="283">
        <v>2703</v>
      </c>
      <c r="Y34" s="285">
        <v>606</v>
      </c>
      <c r="Z34" s="306">
        <v>3751</v>
      </c>
      <c r="AA34" s="283">
        <v>886</v>
      </c>
      <c r="AB34" s="283">
        <v>21</v>
      </c>
      <c r="AC34" s="285">
        <v>2</v>
      </c>
      <c r="AD34" s="283">
        <v>152</v>
      </c>
      <c r="AE34" s="285">
        <v>15</v>
      </c>
      <c r="AF34" s="283">
        <v>3578</v>
      </c>
      <c r="AG34" s="285">
        <v>869</v>
      </c>
      <c r="AH34" s="306">
        <v>2682</v>
      </c>
      <c r="AI34" s="283">
        <v>791</v>
      </c>
      <c r="AJ34" s="283">
        <v>51</v>
      </c>
      <c r="AK34" s="285">
        <v>12</v>
      </c>
      <c r="AL34" s="283">
        <v>36</v>
      </c>
      <c r="AM34" s="285">
        <v>5</v>
      </c>
      <c r="AN34" s="283">
        <v>2595</v>
      </c>
      <c r="AO34" s="285">
        <v>774</v>
      </c>
      <c r="AP34" s="306">
        <v>2209</v>
      </c>
      <c r="AQ34" s="283">
        <v>991</v>
      </c>
      <c r="AR34" s="283">
        <v>12</v>
      </c>
      <c r="AS34" s="285">
        <v>6</v>
      </c>
      <c r="AT34" s="283">
        <v>34</v>
      </c>
      <c r="AU34" s="285">
        <v>14</v>
      </c>
      <c r="AV34" s="283">
        <v>2163</v>
      </c>
      <c r="AW34" s="286">
        <v>971</v>
      </c>
    </row>
    <row r="35" spans="1:49" x14ac:dyDescent="0.25">
      <c r="A35" s="301" t="s">
        <v>32</v>
      </c>
      <c r="B35" s="302">
        <f t="shared" si="7"/>
        <v>12100</v>
      </c>
      <c r="C35" s="282">
        <f t="shared" si="0"/>
        <v>3569</v>
      </c>
      <c r="D35" s="282">
        <f t="shared" si="1"/>
        <v>77</v>
      </c>
      <c r="E35" s="309">
        <f t="shared" si="2"/>
        <v>21</v>
      </c>
      <c r="F35" s="282">
        <f t="shared" si="3"/>
        <v>380</v>
      </c>
      <c r="G35" s="309">
        <f t="shared" si="4"/>
        <v>59</v>
      </c>
      <c r="H35" s="282">
        <f t="shared" si="5"/>
        <v>11643</v>
      </c>
      <c r="I35" s="310">
        <f t="shared" si="6"/>
        <v>3489</v>
      </c>
      <c r="J35" s="304">
        <v>142</v>
      </c>
      <c r="K35" s="283">
        <v>25</v>
      </c>
      <c r="L35" s="283">
        <v>2</v>
      </c>
      <c r="M35" s="285">
        <v>1</v>
      </c>
      <c r="N35" s="283">
        <v>8</v>
      </c>
      <c r="O35" s="285">
        <v>0</v>
      </c>
      <c r="P35" s="283">
        <v>132</v>
      </c>
      <c r="Q35" s="285">
        <v>24</v>
      </c>
      <c r="R35" s="306">
        <v>2945</v>
      </c>
      <c r="S35" s="283">
        <v>659</v>
      </c>
      <c r="T35" s="283">
        <v>12</v>
      </c>
      <c r="U35" s="285">
        <v>0</v>
      </c>
      <c r="V35" s="283">
        <v>144</v>
      </c>
      <c r="W35" s="285">
        <v>22</v>
      </c>
      <c r="X35" s="283">
        <v>2789</v>
      </c>
      <c r="Y35" s="285">
        <v>637</v>
      </c>
      <c r="Z35" s="306">
        <v>3964</v>
      </c>
      <c r="AA35" s="283">
        <v>957</v>
      </c>
      <c r="AB35" s="283">
        <v>26</v>
      </c>
      <c r="AC35" s="285">
        <v>8</v>
      </c>
      <c r="AD35" s="283">
        <v>150</v>
      </c>
      <c r="AE35" s="285">
        <v>14</v>
      </c>
      <c r="AF35" s="283">
        <v>3788</v>
      </c>
      <c r="AG35" s="285">
        <v>935</v>
      </c>
      <c r="AH35" s="306">
        <v>2446</v>
      </c>
      <c r="AI35" s="283">
        <v>783</v>
      </c>
      <c r="AJ35" s="283">
        <v>35</v>
      </c>
      <c r="AK35" s="285">
        <v>11</v>
      </c>
      <c r="AL35" s="283">
        <v>34</v>
      </c>
      <c r="AM35" s="285">
        <v>7</v>
      </c>
      <c r="AN35" s="283">
        <v>2377</v>
      </c>
      <c r="AO35" s="285">
        <v>765</v>
      </c>
      <c r="AP35" s="306">
        <v>2603</v>
      </c>
      <c r="AQ35" s="283">
        <v>1145</v>
      </c>
      <c r="AR35" s="283">
        <v>2</v>
      </c>
      <c r="AS35" s="285">
        <v>1</v>
      </c>
      <c r="AT35" s="283">
        <v>44</v>
      </c>
      <c r="AU35" s="285">
        <v>16</v>
      </c>
      <c r="AV35" s="283">
        <v>2557</v>
      </c>
      <c r="AW35" s="286">
        <v>1128</v>
      </c>
    </row>
    <row r="36" spans="1:49" ht="14.25" thickBot="1" x14ac:dyDescent="0.3">
      <c r="A36" s="344" t="s">
        <v>33</v>
      </c>
      <c r="B36" s="345">
        <f t="shared" si="7"/>
        <v>12451</v>
      </c>
      <c r="C36" s="346">
        <f t="shared" si="0"/>
        <v>3776</v>
      </c>
      <c r="D36" s="346">
        <f t="shared" si="1"/>
        <v>76</v>
      </c>
      <c r="E36" s="365">
        <f t="shared" si="2"/>
        <v>21</v>
      </c>
      <c r="F36" s="346">
        <f t="shared" si="3"/>
        <v>382</v>
      </c>
      <c r="G36" s="365">
        <f t="shared" si="4"/>
        <v>58</v>
      </c>
      <c r="H36" s="346">
        <f t="shared" si="5"/>
        <v>11993</v>
      </c>
      <c r="I36" s="366">
        <f t="shared" si="6"/>
        <v>3697</v>
      </c>
      <c r="J36" s="348">
        <v>142</v>
      </c>
      <c r="K36" s="349">
        <v>26</v>
      </c>
      <c r="L36" s="349">
        <v>2</v>
      </c>
      <c r="M36" s="367">
        <v>1</v>
      </c>
      <c r="N36" s="349">
        <v>6</v>
      </c>
      <c r="O36" s="367">
        <v>0</v>
      </c>
      <c r="P36" s="349">
        <v>134</v>
      </c>
      <c r="Q36" s="367">
        <v>25</v>
      </c>
      <c r="R36" s="351">
        <v>3054</v>
      </c>
      <c r="S36" s="349">
        <v>682</v>
      </c>
      <c r="T36" s="349">
        <v>12</v>
      </c>
      <c r="U36" s="367">
        <v>0</v>
      </c>
      <c r="V36" s="349">
        <v>153</v>
      </c>
      <c r="W36" s="367">
        <v>21</v>
      </c>
      <c r="X36" s="349">
        <v>2889</v>
      </c>
      <c r="Y36" s="367">
        <v>661</v>
      </c>
      <c r="Z36" s="351">
        <v>3989</v>
      </c>
      <c r="AA36" s="349">
        <v>982</v>
      </c>
      <c r="AB36" s="349">
        <v>40</v>
      </c>
      <c r="AC36" s="367">
        <v>11</v>
      </c>
      <c r="AD36" s="349">
        <v>165</v>
      </c>
      <c r="AE36" s="367">
        <v>18</v>
      </c>
      <c r="AF36" s="349">
        <v>3784</v>
      </c>
      <c r="AG36" s="367">
        <v>953</v>
      </c>
      <c r="AH36" s="351">
        <v>2370</v>
      </c>
      <c r="AI36" s="349">
        <v>807</v>
      </c>
      <c r="AJ36" s="349">
        <v>22</v>
      </c>
      <c r="AK36" s="367">
        <v>9</v>
      </c>
      <c r="AL36" s="349">
        <v>28</v>
      </c>
      <c r="AM36" s="367">
        <v>11</v>
      </c>
      <c r="AN36" s="349">
        <v>2320</v>
      </c>
      <c r="AO36" s="367">
        <v>787</v>
      </c>
      <c r="AP36" s="351">
        <v>2896</v>
      </c>
      <c r="AQ36" s="349">
        <v>1279</v>
      </c>
      <c r="AR36" s="349">
        <v>0</v>
      </c>
      <c r="AS36" s="367">
        <v>0</v>
      </c>
      <c r="AT36" s="349">
        <v>30</v>
      </c>
      <c r="AU36" s="367">
        <v>8</v>
      </c>
      <c r="AV36" s="349">
        <v>2866</v>
      </c>
      <c r="AW36" s="368">
        <v>1271</v>
      </c>
    </row>
    <row r="37" spans="1:49" x14ac:dyDescent="0.25">
      <c r="A37" s="326" t="s">
        <v>34</v>
      </c>
      <c r="B37" s="327">
        <f t="shared" si="7"/>
        <v>12530</v>
      </c>
      <c r="C37" s="328">
        <f t="shared" si="0"/>
        <v>3955</v>
      </c>
      <c r="D37" s="328">
        <f t="shared" si="1"/>
        <v>76</v>
      </c>
      <c r="E37" s="357">
        <f t="shared" si="2"/>
        <v>21</v>
      </c>
      <c r="F37" s="328">
        <f t="shared" si="3"/>
        <v>229</v>
      </c>
      <c r="G37" s="357">
        <f t="shared" si="4"/>
        <v>33</v>
      </c>
      <c r="H37" s="328">
        <f t="shared" si="5"/>
        <v>12225</v>
      </c>
      <c r="I37" s="358">
        <f t="shared" si="6"/>
        <v>3901</v>
      </c>
      <c r="J37" s="330">
        <v>136</v>
      </c>
      <c r="K37" s="331">
        <v>24</v>
      </c>
      <c r="L37" s="331">
        <v>2</v>
      </c>
      <c r="M37" s="359">
        <v>1</v>
      </c>
      <c r="N37" s="331">
        <v>7</v>
      </c>
      <c r="O37" s="359">
        <v>0</v>
      </c>
      <c r="P37" s="331">
        <v>127</v>
      </c>
      <c r="Q37" s="359">
        <v>23</v>
      </c>
      <c r="R37" s="333">
        <v>3051</v>
      </c>
      <c r="S37" s="331">
        <v>707</v>
      </c>
      <c r="T37" s="331">
        <v>12</v>
      </c>
      <c r="U37" s="359">
        <v>1</v>
      </c>
      <c r="V37" s="331">
        <v>40</v>
      </c>
      <c r="W37" s="359">
        <v>3</v>
      </c>
      <c r="X37" s="331">
        <v>2999</v>
      </c>
      <c r="Y37" s="359">
        <v>703</v>
      </c>
      <c r="Z37" s="333">
        <v>3923</v>
      </c>
      <c r="AA37" s="331">
        <v>985</v>
      </c>
      <c r="AB37" s="331">
        <v>41</v>
      </c>
      <c r="AC37" s="359">
        <v>11</v>
      </c>
      <c r="AD37" s="331">
        <v>143</v>
      </c>
      <c r="AE37" s="359">
        <v>16</v>
      </c>
      <c r="AF37" s="331">
        <v>3739</v>
      </c>
      <c r="AG37" s="359">
        <v>958</v>
      </c>
      <c r="AH37" s="333">
        <v>2435</v>
      </c>
      <c r="AI37" s="331">
        <v>891</v>
      </c>
      <c r="AJ37" s="331">
        <v>21</v>
      </c>
      <c r="AK37" s="359">
        <v>8</v>
      </c>
      <c r="AL37" s="331">
        <v>31</v>
      </c>
      <c r="AM37" s="359">
        <v>13</v>
      </c>
      <c r="AN37" s="331">
        <v>2383</v>
      </c>
      <c r="AO37" s="359">
        <v>870</v>
      </c>
      <c r="AP37" s="333">
        <v>2985</v>
      </c>
      <c r="AQ37" s="331">
        <v>1348</v>
      </c>
      <c r="AR37" s="331">
        <v>0</v>
      </c>
      <c r="AS37" s="359">
        <v>0</v>
      </c>
      <c r="AT37" s="331">
        <v>8</v>
      </c>
      <c r="AU37" s="359">
        <v>1</v>
      </c>
      <c r="AV37" s="331">
        <v>2977</v>
      </c>
      <c r="AW37" s="360">
        <v>1347</v>
      </c>
    </row>
    <row r="38" spans="1:49" x14ac:dyDescent="0.25">
      <c r="A38" s="301" t="s">
        <v>35</v>
      </c>
      <c r="B38" s="302">
        <f t="shared" si="7"/>
        <v>12891</v>
      </c>
      <c r="C38" s="282">
        <f t="shared" si="0"/>
        <v>4224</v>
      </c>
      <c r="D38" s="282">
        <f t="shared" si="1"/>
        <v>105</v>
      </c>
      <c r="E38" s="309">
        <f t="shared" si="2"/>
        <v>22</v>
      </c>
      <c r="F38" s="282">
        <f t="shared" si="3"/>
        <v>228</v>
      </c>
      <c r="G38" s="309">
        <f t="shared" si="4"/>
        <v>32</v>
      </c>
      <c r="H38" s="282">
        <f t="shared" si="5"/>
        <v>12558</v>
      </c>
      <c r="I38" s="310">
        <f t="shared" si="6"/>
        <v>4170</v>
      </c>
      <c r="J38" s="304">
        <v>138</v>
      </c>
      <c r="K38" s="283">
        <v>26</v>
      </c>
      <c r="L38" s="283">
        <v>3</v>
      </c>
      <c r="M38" s="285">
        <v>1</v>
      </c>
      <c r="N38" s="283">
        <v>7</v>
      </c>
      <c r="O38" s="285">
        <v>0</v>
      </c>
      <c r="P38" s="283">
        <v>128</v>
      </c>
      <c r="Q38" s="285">
        <v>25</v>
      </c>
      <c r="R38" s="306">
        <v>3197</v>
      </c>
      <c r="S38" s="283">
        <v>757</v>
      </c>
      <c r="T38" s="283">
        <v>31</v>
      </c>
      <c r="U38" s="285">
        <v>3</v>
      </c>
      <c r="V38" s="283">
        <v>76</v>
      </c>
      <c r="W38" s="285">
        <v>7</v>
      </c>
      <c r="X38" s="283">
        <v>3090</v>
      </c>
      <c r="Y38" s="285">
        <v>747</v>
      </c>
      <c r="Z38" s="306">
        <v>3851</v>
      </c>
      <c r="AA38" s="283">
        <v>990</v>
      </c>
      <c r="AB38" s="283">
        <v>53</v>
      </c>
      <c r="AC38" s="285">
        <v>12</v>
      </c>
      <c r="AD38" s="283">
        <v>103</v>
      </c>
      <c r="AE38" s="285">
        <v>12</v>
      </c>
      <c r="AF38" s="283">
        <v>3695</v>
      </c>
      <c r="AG38" s="285">
        <v>966</v>
      </c>
      <c r="AH38" s="306">
        <v>2500</v>
      </c>
      <c r="AI38" s="283">
        <v>959</v>
      </c>
      <c r="AJ38" s="283">
        <v>18</v>
      </c>
      <c r="AK38" s="285">
        <v>6</v>
      </c>
      <c r="AL38" s="283">
        <v>34</v>
      </c>
      <c r="AM38" s="285">
        <v>12</v>
      </c>
      <c r="AN38" s="283">
        <v>2448</v>
      </c>
      <c r="AO38" s="285">
        <v>941</v>
      </c>
      <c r="AP38" s="306">
        <v>3205</v>
      </c>
      <c r="AQ38" s="283">
        <v>1492</v>
      </c>
      <c r="AR38" s="283">
        <v>0</v>
      </c>
      <c r="AS38" s="285">
        <v>0</v>
      </c>
      <c r="AT38" s="283">
        <v>8</v>
      </c>
      <c r="AU38" s="285">
        <v>1</v>
      </c>
      <c r="AV38" s="283">
        <v>3197</v>
      </c>
      <c r="AW38" s="286">
        <v>1491</v>
      </c>
    </row>
    <row r="39" spans="1:49" x14ac:dyDescent="0.25">
      <c r="A39" s="301" t="s">
        <v>36</v>
      </c>
      <c r="B39" s="302">
        <f t="shared" si="7"/>
        <v>13078</v>
      </c>
      <c r="C39" s="282">
        <f t="shared" si="0"/>
        <v>4483</v>
      </c>
      <c r="D39" s="282">
        <f t="shared" si="1"/>
        <v>83</v>
      </c>
      <c r="E39" s="309">
        <f t="shared" si="2"/>
        <v>18</v>
      </c>
      <c r="F39" s="282">
        <f t="shared" si="3"/>
        <v>225</v>
      </c>
      <c r="G39" s="309">
        <f t="shared" si="4"/>
        <v>32</v>
      </c>
      <c r="H39" s="282">
        <f t="shared" si="5"/>
        <v>12770</v>
      </c>
      <c r="I39" s="310">
        <f t="shared" si="6"/>
        <v>4433</v>
      </c>
      <c r="J39" s="304">
        <v>135</v>
      </c>
      <c r="K39" s="283">
        <v>25</v>
      </c>
      <c r="L39" s="283">
        <v>2</v>
      </c>
      <c r="M39" s="285">
        <v>0</v>
      </c>
      <c r="N39" s="283">
        <v>7</v>
      </c>
      <c r="O39" s="285">
        <v>0</v>
      </c>
      <c r="P39" s="283">
        <v>126</v>
      </c>
      <c r="Q39" s="285">
        <v>25</v>
      </c>
      <c r="R39" s="306">
        <v>3233</v>
      </c>
      <c r="S39" s="283">
        <v>794</v>
      </c>
      <c r="T39" s="283">
        <v>24</v>
      </c>
      <c r="U39" s="285">
        <v>2</v>
      </c>
      <c r="V39" s="283">
        <v>79</v>
      </c>
      <c r="W39" s="285">
        <v>8</v>
      </c>
      <c r="X39" s="283">
        <v>3130</v>
      </c>
      <c r="Y39" s="285">
        <v>784</v>
      </c>
      <c r="Z39" s="306">
        <v>3725</v>
      </c>
      <c r="AA39" s="283">
        <v>994</v>
      </c>
      <c r="AB39" s="283">
        <v>49</v>
      </c>
      <c r="AC39" s="285">
        <v>15</v>
      </c>
      <c r="AD39" s="283">
        <v>100</v>
      </c>
      <c r="AE39" s="285">
        <v>11</v>
      </c>
      <c r="AF39" s="283">
        <v>3576</v>
      </c>
      <c r="AG39" s="285">
        <v>968</v>
      </c>
      <c r="AH39" s="306">
        <v>2597</v>
      </c>
      <c r="AI39" s="283">
        <v>1061</v>
      </c>
      <c r="AJ39" s="283">
        <v>8</v>
      </c>
      <c r="AK39" s="285">
        <v>1</v>
      </c>
      <c r="AL39" s="283">
        <v>32</v>
      </c>
      <c r="AM39" s="285">
        <v>11</v>
      </c>
      <c r="AN39" s="283">
        <v>2557</v>
      </c>
      <c r="AO39" s="285">
        <v>1049</v>
      </c>
      <c r="AP39" s="306">
        <v>3388</v>
      </c>
      <c r="AQ39" s="283">
        <v>1609</v>
      </c>
      <c r="AR39" s="283">
        <v>0</v>
      </c>
      <c r="AS39" s="285">
        <v>0</v>
      </c>
      <c r="AT39" s="283">
        <v>7</v>
      </c>
      <c r="AU39" s="285">
        <v>2</v>
      </c>
      <c r="AV39" s="283">
        <v>3381</v>
      </c>
      <c r="AW39" s="286">
        <v>1607</v>
      </c>
    </row>
    <row r="40" spans="1:49" x14ac:dyDescent="0.25">
      <c r="A40" s="301" t="s">
        <v>37</v>
      </c>
      <c r="B40" s="302">
        <f t="shared" si="7"/>
        <v>13015</v>
      </c>
      <c r="C40" s="282">
        <f t="shared" si="0"/>
        <v>4550</v>
      </c>
      <c r="D40" s="282">
        <f t="shared" si="1"/>
        <v>87</v>
      </c>
      <c r="E40" s="309">
        <f t="shared" si="2"/>
        <v>18</v>
      </c>
      <c r="F40" s="282">
        <f t="shared" si="3"/>
        <v>229</v>
      </c>
      <c r="G40" s="309">
        <f t="shared" si="4"/>
        <v>33</v>
      </c>
      <c r="H40" s="282">
        <f t="shared" si="5"/>
        <v>12699</v>
      </c>
      <c r="I40" s="310">
        <f t="shared" si="6"/>
        <v>4499</v>
      </c>
      <c r="J40" s="304">
        <v>135</v>
      </c>
      <c r="K40" s="283">
        <v>20</v>
      </c>
      <c r="L40" s="283">
        <v>2</v>
      </c>
      <c r="M40" s="285">
        <v>0</v>
      </c>
      <c r="N40" s="283">
        <v>7</v>
      </c>
      <c r="O40" s="285">
        <v>0</v>
      </c>
      <c r="P40" s="283">
        <v>126</v>
      </c>
      <c r="Q40" s="285">
        <v>20</v>
      </c>
      <c r="R40" s="306">
        <v>3282</v>
      </c>
      <c r="S40" s="283">
        <v>833</v>
      </c>
      <c r="T40" s="283">
        <v>38</v>
      </c>
      <c r="U40" s="285">
        <v>6</v>
      </c>
      <c r="V40" s="283">
        <v>81</v>
      </c>
      <c r="W40" s="285">
        <v>8</v>
      </c>
      <c r="X40" s="283">
        <v>3163</v>
      </c>
      <c r="Y40" s="285">
        <v>819</v>
      </c>
      <c r="Z40" s="306">
        <v>3679</v>
      </c>
      <c r="AA40" s="283">
        <v>1006</v>
      </c>
      <c r="AB40" s="283">
        <v>40</v>
      </c>
      <c r="AC40" s="285">
        <v>12</v>
      </c>
      <c r="AD40" s="283">
        <v>102</v>
      </c>
      <c r="AE40" s="285">
        <v>15</v>
      </c>
      <c r="AF40" s="283">
        <v>3537</v>
      </c>
      <c r="AG40" s="285">
        <v>979</v>
      </c>
      <c r="AH40" s="306">
        <v>5919</v>
      </c>
      <c r="AI40" s="283">
        <v>2691</v>
      </c>
      <c r="AJ40" s="283">
        <v>7</v>
      </c>
      <c r="AK40" s="285">
        <v>0</v>
      </c>
      <c r="AL40" s="283">
        <v>39</v>
      </c>
      <c r="AM40" s="285">
        <v>10</v>
      </c>
      <c r="AN40" s="283">
        <v>5873</v>
      </c>
      <c r="AO40" s="285">
        <v>2681</v>
      </c>
      <c r="AP40" s="306">
        <v>0</v>
      </c>
      <c r="AQ40" s="283">
        <v>0</v>
      </c>
      <c r="AR40" s="283">
        <v>0</v>
      </c>
      <c r="AS40" s="285">
        <v>0</v>
      </c>
      <c r="AT40" s="283">
        <v>0</v>
      </c>
      <c r="AU40" s="285">
        <v>0</v>
      </c>
      <c r="AV40" s="283">
        <v>0</v>
      </c>
      <c r="AW40" s="286">
        <v>0</v>
      </c>
    </row>
    <row r="41" spans="1:49" ht="14.25" thickBot="1" x14ac:dyDescent="0.35">
      <c r="A41" s="344" t="s">
        <v>42</v>
      </c>
      <c r="B41" s="376">
        <f t="shared" si="7"/>
        <v>12920</v>
      </c>
      <c r="C41" s="377">
        <f t="shared" si="0"/>
        <v>4621</v>
      </c>
      <c r="D41" s="377">
        <f t="shared" si="1"/>
        <v>87</v>
      </c>
      <c r="E41" s="377">
        <f t="shared" si="2"/>
        <v>18</v>
      </c>
      <c r="F41" s="377">
        <f t="shared" si="3"/>
        <v>228</v>
      </c>
      <c r="G41" s="377">
        <f t="shared" si="4"/>
        <v>33</v>
      </c>
      <c r="H41" s="377">
        <f t="shared" si="5"/>
        <v>12605</v>
      </c>
      <c r="I41" s="378">
        <f t="shared" si="6"/>
        <v>4570</v>
      </c>
      <c r="J41" s="379">
        <v>133</v>
      </c>
      <c r="K41" s="380">
        <v>22</v>
      </c>
      <c r="L41" s="380">
        <v>2</v>
      </c>
      <c r="M41" s="380">
        <v>0</v>
      </c>
      <c r="N41" s="380">
        <v>7</v>
      </c>
      <c r="O41" s="380">
        <v>0</v>
      </c>
      <c r="P41" s="380">
        <v>124</v>
      </c>
      <c r="Q41" s="380">
        <v>22</v>
      </c>
      <c r="R41" s="381">
        <v>3323</v>
      </c>
      <c r="S41" s="380">
        <v>846</v>
      </c>
      <c r="T41" s="380">
        <v>56</v>
      </c>
      <c r="U41" s="380">
        <v>10</v>
      </c>
      <c r="V41" s="380">
        <v>103</v>
      </c>
      <c r="W41" s="380">
        <v>9</v>
      </c>
      <c r="X41" s="380">
        <v>3164</v>
      </c>
      <c r="Y41" s="380">
        <v>827</v>
      </c>
      <c r="Z41" s="381">
        <v>3577</v>
      </c>
      <c r="AA41" s="380">
        <v>1015</v>
      </c>
      <c r="AB41" s="380">
        <v>24</v>
      </c>
      <c r="AC41" s="380">
        <v>8</v>
      </c>
      <c r="AD41" s="380">
        <v>86</v>
      </c>
      <c r="AE41" s="380">
        <v>16</v>
      </c>
      <c r="AF41" s="380">
        <v>3467</v>
      </c>
      <c r="AG41" s="380">
        <v>991</v>
      </c>
      <c r="AH41" s="381">
        <v>5887</v>
      </c>
      <c r="AI41" s="380">
        <v>2738</v>
      </c>
      <c r="AJ41" s="380">
        <v>5</v>
      </c>
      <c r="AK41" s="380">
        <v>0</v>
      </c>
      <c r="AL41" s="380">
        <v>32</v>
      </c>
      <c r="AM41" s="380">
        <v>8</v>
      </c>
      <c r="AN41" s="380">
        <v>5850</v>
      </c>
      <c r="AO41" s="380">
        <v>2730</v>
      </c>
      <c r="AP41" s="381">
        <v>0</v>
      </c>
      <c r="AQ41" s="380">
        <v>0</v>
      </c>
      <c r="AR41" s="380">
        <v>0</v>
      </c>
      <c r="AS41" s="380">
        <v>0</v>
      </c>
      <c r="AT41" s="380">
        <v>0</v>
      </c>
      <c r="AU41" s="380">
        <v>0</v>
      </c>
      <c r="AV41" s="380">
        <v>0</v>
      </c>
      <c r="AW41" s="382">
        <v>0</v>
      </c>
    </row>
    <row r="42" spans="1:49" x14ac:dyDescent="0.3">
      <c r="A42" s="326" t="s">
        <v>43</v>
      </c>
      <c r="B42" s="369">
        <f t="shared" ref="B42:B43" si="8">J42+R42+Z42+AH42+AP42</f>
        <v>12991</v>
      </c>
      <c r="C42" s="370">
        <f t="shared" ref="C42:C43" si="9">K42+S42+AA42+AI42+AQ42</f>
        <v>4774</v>
      </c>
      <c r="D42" s="370">
        <f t="shared" ref="D42:D43" si="10">L42+T42+AB42+AJ42+AR42</f>
        <v>90</v>
      </c>
      <c r="E42" s="370">
        <f t="shared" ref="E42:E43" si="11">M42+U42+AC42+AK42+AS42</f>
        <v>20</v>
      </c>
      <c r="F42" s="370">
        <f t="shared" ref="F42:F43" si="12">N42+V42+AD42+AL42+AT42</f>
        <v>232</v>
      </c>
      <c r="G42" s="370">
        <f t="shared" ref="G42:G43" si="13">O42+W42+AE42+AM42+AU42</f>
        <v>34</v>
      </c>
      <c r="H42" s="370">
        <f t="shared" ref="H42:H43" si="14">P42+X42+AF42+AN42+AV42</f>
        <v>12669</v>
      </c>
      <c r="I42" s="371">
        <f t="shared" ref="I42:I43" si="15">Q42+Y42+AG42+AO42+AW42</f>
        <v>4720</v>
      </c>
      <c r="J42" s="372">
        <v>130</v>
      </c>
      <c r="K42" s="373">
        <v>21</v>
      </c>
      <c r="L42" s="373">
        <v>2</v>
      </c>
      <c r="M42" s="373">
        <v>0</v>
      </c>
      <c r="N42" s="373">
        <v>6</v>
      </c>
      <c r="O42" s="373">
        <v>0</v>
      </c>
      <c r="P42" s="373">
        <v>122</v>
      </c>
      <c r="Q42" s="373">
        <v>21</v>
      </c>
      <c r="R42" s="374">
        <v>3249</v>
      </c>
      <c r="S42" s="373">
        <v>832</v>
      </c>
      <c r="T42" s="373">
        <v>56</v>
      </c>
      <c r="U42" s="373">
        <v>10</v>
      </c>
      <c r="V42" s="373">
        <v>103</v>
      </c>
      <c r="W42" s="373">
        <v>9</v>
      </c>
      <c r="X42" s="373">
        <v>3090</v>
      </c>
      <c r="Y42" s="373">
        <v>813</v>
      </c>
      <c r="Z42" s="374">
        <v>3554</v>
      </c>
      <c r="AA42" s="373">
        <v>1031</v>
      </c>
      <c r="AB42" s="373">
        <v>23</v>
      </c>
      <c r="AC42" s="373">
        <v>8</v>
      </c>
      <c r="AD42" s="373">
        <v>87</v>
      </c>
      <c r="AE42" s="373">
        <v>16</v>
      </c>
      <c r="AF42" s="373">
        <v>3444</v>
      </c>
      <c r="AG42" s="373">
        <v>1007</v>
      </c>
      <c r="AH42" s="374">
        <v>6058</v>
      </c>
      <c r="AI42" s="373">
        <v>2890</v>
      </c>
      <c r="AJ42" s="373">
        <v>9</v>
      </c>
      <c r="AK42" s="373">
        <v>2</v>
      </c>
      <c r="AL42" s="373">
        <v>36</v>
      </c>
      <c r="AM42" s="373">
        <v>9</v>
      </c>
      <c r="AN42" s="373">
        <v>6013</v>
      </c>
      <c r="AO42" s="373">
        <v>2879</v>
      </c>
      <c r="AP42" s="374">
        <v>0</v>
      </c>
      <c r="AQ42" s="373">
        <v>0</v>
      </c>
      <c r="AR42" s="373">
        <v>0</v>
      </c>
      <c r="AS42" s="373">
        <v>0</v>
      </c>
      <c r="AT42" s="373">
        <v>0</v>
      </c>
      <c r="AU42" s="373">
        <v>0</v>
      </c>
      <c r="AV42" s="373">
        <v>0</v>
      </c>
      <c r="AW42" s="375">
        <v>0</v>
      </c>
    </row>
    <row r="43" spans="1:49" x14ac:dyDescent="0.3">
      <c r="A43" s="301" t="s">
        <v>147</v>
      </c>
      <c r="B43" s="318">
        <f t="shared" si="8"/>
        <v>12854</v>
      </c>
      <c r="C43" s="319">
        <f t="shared" si="9"/>
        <v>4821</v>
      </c>
      <c r="D43" s="319">
        <f t="shared" si="10"/>
        <v>90</v>
      </c>
      <c r="E43" s="319">
        <f t="shared" si="11"/>
        <v>21</v>
      </c>
      <c r="F43" s="319">
        <f t="shared" si="12"/>
        <v>229</v>
      </c>
      <c r="G43" s="319">
        <f t="shared" si="13"/>
        <v>32</v>
      </c>
      <c r="H43" s="319">
        <f t="shared" si="14"/>
        <v>12535</v>
      </c>
      <c r="I43" s="320">
        <f t="shared" si="15"/>
        <v>4768</v>
      </c>
      <c r="J43" s="321">
        <f t="shared" ref="J43:K45" si="16">L43+N43+P43</f>
        <v>130</v>
      </c>
      <c r="K43" s="322">
        <f t="shared" si="16"/>
        <v>23</v>
      </c>
      <c r="L43" s="322">
        <v>2</v>
      </c>
      <c r="M43" s="322">
        <v>0</v>
      </c>
      <c r="N43" s="322">
        <v>7</v>
      </c>
      <c r="O43" s="322">
        <v>0</v>
      </c>
      <c r="P43" s="322">
        <v>121</v>
      </c>
      <c r="Q43" s="322">
        <v>23</v>
      </c>
      <c r="R43" s="323">
        <f t="shared" ref="R43:S45" si="17">T43+V43+X43</f>
        <v>3215</v>
      </c>
      <c r="S43" s="322">
        <f t="shared" si="17"/>
        <v>824</v>
      </c>
      <c r="T43" s="322">
        <v>58</v>
      </c>
      <c r="U43" s="322">
        <v>11</v>
      </c>
      <c r="V43" s="322">
        <v>109</v>
      </c>
      <c r="W43" s="322">
        <v>9</v>
      </c>
      <c r="X43" s="322">
        <v>3048</v>
      </c>
      <c r="Y43" s="322">
        <v>804</v>
      </c>
      <c r="Z43" s="323">
        <f t="shared" ref="Z43:AA45" si="18">AB43+AD43+AF43</f>
        <v>3636</v>
      </c>
      <c r="AA43" s="322">
        <f t="shared" si="18"/>
        <v>1120</v>
      </c>
      <c r="AB43" s="322">
        <v>19</v>
      </c>
      <c r="AC43" s="322">
        <v>7</v>
      </c>
      <c r="AD43" s="322">
        <v>82</v>
      </c>
      <c r="AE43" s="322">
        <v>17</v>
      </c>
      <c r="AF43" s="322">
        <v>3535</v>
      </c>
      <c r="AG43" s="322">
        <v>1096</v>
      </c>
      <c r="AH43" s="323">
        <f t="shared" ref="AH43:AI45" si="19">AJ43+AL43+AN43</f>
        <v>5873</v>
      </c>
      <c r="AI43" s="322">
        <f t="shared" si="19"/>
        <v>2854</v>
      </c>
      <c r="AJ43" s="322">
        <v>11</v>
      </c>
      <c r="AK43" s="322">
        <v>3</v>
      </c>
      <c r="AL43" s="322">
        <v>31</v>
      </c>
      <c r="AM43" s="322">
        <v>6</v>
      </c>
      <c r="AN43" s="322">
        <v>5831</v>
      </c>
      <c r="AO43" s="322">
        <v>2845</v>
      </c>
      <c r="AP43" s="323">
        <v>0</v>
      </c>
      <c r="AQ43" s="322">
        <v>0</v>
      </c>
      <c r="AR43" s="322">
        <v>0</v>
      </c>
      <c r="AS43" s="322">
        <v>0</v>
      </c>
      <c r="AT43" s="322">
        <v>0</v>
      </c>
      <c r="AU43" s="322">
        <v>0</v>
      </c>
      <c r="AV43" s="322">
        <v>0</v>
      </c>
      <c r="AW43" s="324">
        <v>0</v>
      </c>
    </row>
    <row r="44" spans="1:49" x14ac:dyDescent="0.3">
      <c r="A44" s="325">
        <v>2017</v>
      </c>
      <c r="B44" s="311">
        <f t="shared" si="7"/>
        <v>12804</v>
      </c>
      <c r="C44" s="312">
        <f t="shared" si="0"/>
        <v>4906</v>
      </c>
      <c r="D44" s="312">
        <f t="shared" si="1"/>
        <v>92</v>
      </c>
      <c r="E44" s="312">
        <f t="shared" si="2"/>
        <v>22</v>
      </c>
      <c r="F44" s="312">
        <f t="shared" si="3"/>
        <v>229</v>
      </c>
      <c r="G44" s="312">
        <f t="shared" si="4"/>
        <v>33</v>
      </c>
      <c r="H44" s="312">
        <f t="shared" si="5"/>
        <v>12483</v>
      </c>
      <c r="I44" s="313">
        <f t="shared" si="6"/>
        <v>4851</v>
      </c>
      <c r="J44" s="314">
        <f t="shared" si="16"/>
        <v>132</v>
      </c>
      <c r="K44" s="315">
        <f t="shared" si="16"/>
        <v>25</v>
      </c>
      <c r="L44" s="315">
        <v>2</v>
      </c>
      <c r="M44" s="315">
        <v>0</v>
      </c>
      <c r="N44" s="315">
        <v>7</v>
      </c>
      <c r="O44" s="315">
        <v>1</v>
      </c>
      <c r="P44" s="315">
        <v>123</v>
      </c>
      <c r="Q44" s="315">
        <v>24</v>
      </c>
      <c r="R44" s="316">
        <f t="shared" si="17"/>
        <v>3229</v>
      </c>
      <c r="S44" s="315">
        <f t="shared" si="17"/>
        <v>827</v>
      </c>
      <c r="T44" s="315">
        <v>64</v>
      </c>
      <c r="U44" s="315">
        <v>15</v>
      </c>
      <c r="V44" s="315">
        <v>110</v>
      </c>
      <c r="W44" s="315">
        <v>9</v>
      </c>
      <c r="X44" s="315">
        <v>3055</v>
      </c>
      <c r="Y44" s="315">
        <v>803</v>
      </c>
      <c r="Z44" s="316">
        <f t="shared" si="18"/>
        <v>3688</v>
      </c>
      <c r="AA44" s="315">
        <f t="shared" si="18"/>
        <v>1196</v>
      </c>
      <c r="AB44" s="315">
        <v>13</v>
      </c>
      <c r="AC44" s="315">
        <v>3</v>
      </c>
      <c r="AD44" s="315">
        <v>84</v>
      </c>
      <c r="AE44" s="315">
        <v>18</v>
      </c>
      <c r="AF44" s="315">
        <v>3591</v>
      </c>
      <c r="AG44" s="315">
        <v>1175</v>
      </c>
      <c r="AH44" s="316">
        <f t="shared" si="19"/>
        <v>5755</v>
      </c>
      <c r="AI44" s="315">
        <f t="shared" si="19"/>
        <v>2858</v>
      </c>
      <c r="AJ44" s="315">
        <v>13</v>
      </c>
      <c r="AK44" s="315">
        <v>4</v>
      </c>
      <c r="AL44" s="315">
        <v>28</v>
      </c>
      <c r="AM44" s="315">
        <v>5</v>
      </c>
      <c r="AN44" s="315">
        <v>5714</v>
      </c>
      <c r="AO44" s="315">
        <v>2849</v>
      </c>
      <c r="AP44" s="316">
        <v>0</v>
      </c>
      <c r="AQ44" s="315">
        <v>0</v>
      </c>
      <c r="AR44" s="315">
        <v>0</v>
      </c>
      <c r="AS44" s="315">
        <v>0</v>
      </c>
      <c r="AT44" s="315">
        <v>0</v>
      </c>
      <c r="AU44" s="315">
        <v>0</v>
      </c>
      <c r="AV44" s="315">
        <v>0</v>
      </c>
      <c r="AW44" s="317">
        <v>0</v>
      </c>
    </row>
    <row r="45" spans="1:49" x14ac:dyDescent="0.3">
      <c r="A45" s="325">
        <v>2018</v>
      </c>
      <c r="B45" s="311">
        <f t="shared" ref="B45" si="20">J45+R45+Z45+AH45+AP45</f>
        <v>12584</v>
      </c>
      <c r="C45" s="312">
        <f t="shared" ref="C45" si="21">K45+S45+AA45+AI45+AQ45</f>
        <v>4903</v>
      </c>
      <c r="D45" s="312">
        <f t="shared" ref="D45" si="22">L45+T45+AB45+AJ45+AR45</f>
        <v>100</v>
      </c>
      <c r="E45" s="312">
        <f t="shared" ref="E45" si="23">M45+U45+AC45+AK45+AS45</f>
        <v>22</v>
      </c>
      <c r="F45" s="312">
        <f t="shared" ref="F45" si="24">N45+V45+AD45+AL45+AT45</f>
        <v>224</v>
      </c>
      <c r="G45" s="312">
        <f t="shared" ref="G45" si="25">O45+W45+AE45+AM45+AU45</f>
        <v>32</v>
      </c>
      <c r="H45" s="312">
        <f t="shared" ref="H45" si="26">P45+X45+AF45+AN45+AV45</f>
        <v>12260</v>
      </c>
      <c r="I45" s="313">
        <f t="shared" ref="I45" si="27">Q45+Y45+AG45+AO45+AW45</f>
        <v>4849</v>
      </c>
      <c r="J45" s="314">
        <f t="shared" si="16"/>
        <v>129</v>
      </c>
      <c r="K45" s="315">
        <f t="shared" si="16"/>
        <v>23</v>
      </c>
      <c r="L45" s="315">
        <v>2</v>
      </c>
      <c r="M45" s="315">
        <v>0</v>
      </c>
      <c r="N45" s="315">
        <v>7</v>
      </c>
      <c r="O45" s="315">
        <v>0</v>
      </c>
      <c r="P45" s="315">
        <v>120</v>
      </c>
      <c r="Q45" s="315">
        <v>23</v>
      </c>
      <c r="R45" s="316">
        <f t="shared" si="17"/>
        <v>3160</v>
      </c>
      <c r="S45" s="315">
        <f t="shared" si="17"/>
        <v>795</v>
      </c>
      <c r="T45" s="315">
        <v>65</v>
      </c>
      <c r="U45" s="315">
        <v>16</v>
      </c>
      <c r="V45" s="315">
        <v>111</v>
      </c>
      <c r="W45" s="315">
        <v>10</v>
      </c>
      <c r="X45" s="315">
        <v>2984</v>
      </c>
      <c r="Y45" s="315">
        <v>769</v>
      </c>
      <c r="Z45" s="316">
        <f t="shared" si="18"/>
        <v>3696</v>
      </c>
      <c r="AA45" s="315">
        <f t="shared" si="18"/>
        <v>1276</v>
      </c>
      <c r="AB45" s="315">
        <v>11</v>
      </c>
      <c r="AC45" s="315">
        <v>2</v>
      </c>
      <c r="AD45" s="315">
        <v>81</v>
      </c>
      <c r="AE45" s="315">
        <v>16</v>
      </c>
      <c r="AF45" s="315">
        <v>3604</v>
      </c>
      <c r="AG45" s="315">
        <v>1258</v>
      </c>
      <c r="AH45" s="316">
        <f t="shared" si="19"/>
        <v>5599</v>
      </c>
      <c r="AI45" s="315">
        <f t="shared" si="19"/>
        <v>2809</v>
      </c>
      <c r="AJ45" s="315">
        <v>22</v>
      </c>
      <c r="AK45" s="315">
        <v>4</v>
      </c>
      <c r="AL45" s="315">
        <v>25</v>
      </c>
      <c r="AM45" s="315">
        <v>6</v>
      </c>
      <c r="AN45" s="315">
        <v>5552</v>
      </c>
      <c r="AO45" s="315">
        <v>2799</v>
      </c>
      <c r="AP45" s="316">
        <v>0</v>
      </c>
      <c r="AQ45" s="315">
        <v>0</v>
      </c>
      <c r="AR45" s="315">
        <v>0</v>
      </c>
      <c r="AS45" s="315">
        <v>0</v>
      </c>
      <c r="AT45" s="315">
        <v>0</v>
      </c>
      <c r="AU45" s="315">
        <v>0</v>
      </c>
      <c r="AV45" s="315">
        <v>0</v>
      </c>
      <c r="AW45" s="317">
        <v>0</v>
      </c>
    </row>
    <row r="46" spans="1:49" ht="14.25" thickBot="1" x14ac:dyDescent="0.35">
      <c r="A46" s="383">
        <v>2019</v>
      </c>
      <c r="B46" s="376">
        <f t="shared" ref="B46" si="28">J46+R46+Z46+AH46+AP46</f>
        <v>12327</v>
      </c>
      <c r="C46" s="377">
        <f t="shared" ref="C46" si="29">K46+S46+AA46+AI46+AQ46</f>
        <v>4944</v>
      </c>
      <c r="D46" s="377">
        <f t="shared" ref="D46" si="30">L46+T46+AB46+AJ46+AR46</f>
        <v>113</v>
      </c>
      <c r="E46" s="377">
        <f t="shared" ref="E46" si="31">M46+U46+AC46+AK46+AS46</f>
        <v>24</v>
      </c>
      <c r="F46" s="377">
        <f t="shared" ref="F46" si="32">N46+V46+AD46+AL46+AT46</f>
        <v>225</v>
      </c>
      <c r="G46" s="377">
        <f t="shared" ref="G46" si="33">O46+W46+AE46+AM46+AU46</f>
        <v>36</v>
      </c>
      <c r="H46" s="377">
        <f t="shared" ref="H46" si="34">P46+X46+AF46+AN46+AV46</f>
        <v>11989</v>
      </c>
      <c r="I46" s="378">
        <f t="shared" ref="I46" si="35">Q46+Y46+AG46+AO46+AW46</f>
        <v>4884</v>
      </c>
      <c r="J46" s="379">
        <f t="shared" ref="J46" si="36">L46+N46+P46</f>
        <v>128</v>
      </c>
      <c r="K46" s="380">
        <f t="shared" ref="K46" si="37">M46+O46+Q46</f>
        <v>21</v>
      </c>
      <c r="L46" s="380">
        <v>2</v>
      </c>
      <c r="M46" s="380">
        <v>0</v>
      </c>
      <c r="N46" s="380">
        <v>7</v>
      </c>
      <c r="O46" s="380">
        <v>0</v>
      </c>
      <c r="P46" s="380">
        <v>119</v>
      </c>
      <c r="Q46" s="380">
        <v>21</v>
      </c>
      <c r="R46" s="381">
        <f t="shared" ref="R46" si="38">T46+V46+X46</f>
        <v>3146</v>
      </c>
      <c r="S46" s="380">
        <f t="shared" ref="S46" si="39">U46+W46+Y46</f>
        <v>816</v>
      </c>
      <c r="T46" s="380">
        <v>68</v>
      </c>
      <c r="U46" s="380">
        <v>16</v>
      </c>
      <c r="V46" s="380">
        <v>122</v>
      </c>
      <c r="W46" s="380">
        <v>14</v>
      </c>
      <c r="X46" s="380">
        <v>2956</v>
      </c>
      <c r="Y46" s="380">
        <v>786</v>
      </c>
      <c r="Z46" s="381">
        <f t="shared" ref="Z46" si="40">AB46+AD46+AF46</f>
        <v>3645</v>
      </c>
      <c r="AA46" s="380">
        <f t="shared" ref="AA46" si="41">AC46+AE46+AG46</f>
        <v>1313</v>
      </c>
      <c r="AB46" s="380">
        <v>13</v>
      </c>
      <c r="AC46" s="380">
        <v>3</v>
      </c>
      <c r="AD46" s="380">
        <v>71</v>
      </c>
      <c r="AE46" s="380">
        <v>14</v>
      </c>
      <c r="AF46" s="380">
        <v>3561</v>
      </c>
      <c r="AG46" s="380">
        <v>1296</v>
      </c>
      <c r="AH46" s="381">
        <f t="shared" ref="AH46" si="42">AJ46+AL46+AN46</f>
        <v>5408</v>
      </c>
      <c r="AI46" s="380">
        <f t="shared" ref="AI46" si="43">AK46+AM46+AO46</f>
        <v>2794</v>
      </c>
      <c r="AJ46" s="380">
        <v>30</v>
      </c>
      <c r="AK46" s="380">
        <v>5</v>
      </c>
      <c r="AL46" s="380">
        <v>25</v>
      </c>
      <c r="AM46" s="380">
        <v>8</v>
      </c>
      <c r="AN46" s="380">
        <v>5353</v>
      </c>
      <c r="AO46" s="380">
        <v>2781</v>
      </c>
      <c r="AP46" s="381">
        <v>0</v>
      </c>
      <c r="AQ46" s="380">
        <v>0</v>
      </c>
      <c r="AR46" s="380">
        <v>0</v>
      </c>
      <c r="AS46" s="380">
        <v>0</v>
      </c>
      <c r="AT46" s="380">
        <v>0</v>
      </c>
      <c r="AU46" s="380">
        <v>0</v>
      </c>
      <c r="AV46" s="380">
        <v>0</v>
      </c>
      <c r="AW46" s="382">
        <v>0</v>
      </c>
    </row>
    <row r="47" spans="1:49" x14ac:dyDescent="0.3">
      <c r="A47" s="617">
        <v>2020</v>
      </c>
      <c r="B47" s="610">
        <f t="shared" ref="B47" si="44">J47+R47+Z47+AH47+AP47</f>
        <v>12178</v>
      </c>
      <c r="C47" s="611">
        <f t="shared" ref="C47" si="45">K47+S47+AA47+AI47+AQ47</f>
        <v>5000</v>
      </c>
      <c r="D47" s="611">
        <f t="shared" ref="D47" si="46">L47+T47+AB47+AJ47+AR47</f>
        <v>111</v>
      </c>
      <c r="E47" s="611">
        <f t="shared" ref="E47" si="47">M47+U47+AC47+AK47+AS47</f>
        <v>23</v>
      </c>
      <c r="F47" s="611">
        <f t="shared" ref="F47" si="48">N47+V47+AD47+AL47+AT47</f>
        <v>224</v>
      </c>
      <c r="G47" s="611">
        <f t="shared" ref="G47" si="49">O47+W47+AE47+AM47+AU47</f>
        <v>38</v>
      </c>
      <c r="H47" s="611">
        <f t="shared" ref="H47" si="50">P47+X47+AF47+AN47+AV47</f>
        <v>11843</v>
      </c>
      <c r="I47" s="612">
        <f t="shared" ref="I47" si="51">Q47+Y47+AG47+AO47+AW47</f>
        <v>4939</v>
      </c>
      <c r="J47" s="613">
        <f t="shared" ref="J47" si="52">L47+N47+P47</f>
        <v>131</v>
      </c>
      <c r="K47" s="614">
        <f t="shared" ref="K47" si="53">M47+O47+Q47</f>
        <v>23</v>
      </c>
      <c r="L47" s="614">
        <v>2</v>
      </c>
      <c r="M47" s="614">
        <v>0</v>
      </c>
      <c r="N47" s="614">
        <v>7</v>
      </c>
      <c r="O47" s="614">
        <v>0</v>
      </c>
      <c r="P47" s="614">
        <v>122</v>
      </c>
      <c r="Q47" s="614">
        <v>23</v>
      </c>
      <c r="R47" s="615">
        <f t="shared" ref="R47" si="54">T47+V47+X47</f>
        <v>3166</v>
      </c>
      <c r="S47" s="614">
        <f t="shared" ref="S47" si="55">U47+W47+Y47</f>
        <v>827</v>
      </c>
      <c r="T47" s="614">
        <v>66</v>
      </c>
      <c r="U47" s="614">
        <v>15</v>
      </c>
      <c r="V47" s="614">
        <v>129</v>
      </c>
      <c r="W47" s="614">
        <v>13</v>
      </c>
      <c r="X47" s="614">
        <v>2971</v>
      </c>
      <c r="Y47" s="614">
        <v>799</v>
      </c>
      <c r="Z47" s="615">
        <f t="shared" ref="Z47" si="56">AB47+AD47+AF47</f>
        <v>3537</v>
      </c>
      <c r="AA47" s="614">
        <f t="shared" ref="AA47" si="57">AC47+AE47+AG47</f>
        <v>1360</v>
      </c>
      <c r="AB47" s="614">
        <v>14</v>
      </c>
      <c r="AC47" s="614">
        <v>4</v>
      </c>
      <c r="AD47" s="614">
        <v>65</v>
      </c>
      <c r="AE47" s="614">
        <v>15</v>
      </c>
      <c r="AF47" s="614">
        <v>3458</v>
      </c>
      <c r="AG47" s="614">
        <v>1341</v>
      </c>
      <c r="AH47" s="615">
        <f t="shared" ref="AH47" si="58">AJ47+AL47+AN47</f>
        <v>5344</v>
      </c>
      <c r="AI47" s="614">
        <f t="shared" ref="AI47" si="59">AK47+AM47+AO47</f>
        <v>2790</v>
      </c>
      <c r="AJ47" s="614">
        <v>29</v>
      </c>
      <c r="AK47" s="614">
        <v>4</v>
      </c>
      <c r="AL47" s="614">
        <v>23</v>
      </c>
      <c r="AM47" s="614">
        <v>10</v>
      </c>
      <c r="AN47" s="614">
        <v>5292</v>
      </c>
      <c r="AO47" s="614">
        <v>2776</v>
      </c>
      <c r="AP47" s="615">
        <v>0</v>
      </c>
      <c r="AQ47" s="614">
        <v>0</v>
      </c>
      <c r="AR47" s="614">
        <v>0</v>
      </c>
      <c r="AS47" s="614">
        <v>0</v>
      </c>
      <c r="AT47" s="614">
        <v>0</v>
      </c>
      <c r="AU47" s="614">
        <v>0</v>
      </c>
      <c r="AV47" s="614">
        <v>0</v>
      </c>
      <c r="AW47" s="616">
        <v>0</v>
      </c>
    </row>
    <row r="48" spans="1:49" x14ac:dyDescent="0.3">
      <c r="A48" s="405">
        <v>2021</v>
      </c>
      <c r="B48" s="311">
        <f t="shared" ref="B48" si="60">J48+R48+Z48+AH48+AP48</f>
        <v>12028</v>
      </c>
      <c r="C48" s="312">
        <f t="shared" ref="C48" si="61">K48+S48+AA48+AI48+AQ48</f>
        <v>5023</v>
      </c>
      <c r="D48" s="312">
        <f t="shared" ref="D48" si="62">L48+T48+AB48+AJ48+AR48</f>
        <v>110</v>
      </c>
      <c r="E48" s="312">
        <f t="shared" ref="E48" si="63">M48+U48+AC48+AK48+AS48</f>
        <v>23</v>
      </c>
      <c r="F48" s="312">
        <f t="shared" ref="F48" si="64">N48+V48+AD48+AL48+AT48</f>
        <v>224</v>
      </c>
      <c r="G48" s="312">
        <f t="shared" ref="G48" si="65">O48+W48+AE48+AM48+AU48</f>
        <v>41</v>
      </c>
      <c r="H48" s="312">
        <f t="shared" ref="H48" si="66">P48+X48+AF48+AN48+AV48</f>
        <v>11694</v>
      </c>
      <c r="I48" s="313">
        <f t="shared" ref="I48" si="67">Q48+Y48+AG48+AO48+AW48</f>
        <v>4959</v>
      </c>
      <c r="J48" s="314">
        <v>130</v>
      </c>
      <c r="K48" s="315">
        <v>22</v>
      </c>
      <c r="L48" s="315">
        <v>2</v>
      </c>
      <c r="M48" s="315">
        <v>0</v>
      </c>
      <c r="N48" s="315">
        <v>7</v>
      </c>
      <c r="O48" s="315">
        <v>0</v>
      </c>
      <c r="P48" s="315">
        <v>121</v>
      </c>
      <c r="Q48" s="315">
        <v>22</v>
      </c>
      <c r="R48" s="316">
        <v>3118</v>
      </c>
      <c r="S48" s="315">
        <v>820</v>
      </c>
      <c r="T48" s="315">
        <v>64</v>
      </c>
      <c r="U48" s="315">
        <v>15</v>
      </c>
      <c r="V48" s="315">
        <v>133</v>
      </c>
      <c r="W48" s="315">
        <v>12</v>
      </c>
      <c r="X48" s="315">
        <v>2921</v>
      </c>
      <c r="Y48" s="315">
        <v>793</v>
      </c>
      <c r="Z48" s="316">
        <v>3438</v>
      </c>
      <c r="AA48" s="315">
        <v>1397</v>
      </c>
      <c r="AB48" s="315">
        <v>14</v>
      </c>
      <c r="AC48" s="315">
        <v>5</v>
      </c>
      <c r="AD48" s="315">
        <v>56</v>
      </c>
      <c r="AE48" s="315">
        <v>16</v>
      </c>
      <c r="AF48" s="315">
        <v>3368</v>
      </c>
      <c r="AG48" s="315">
        <v>1376</v>
      </c>
      <c r="AH48" s="316">
        <v>5342</v>
      </c>
      <c r="AI48" s="315">
        <v>2784</v>
      </c>
      <c r="AJ48" s="315">
        <v>30</v>
      </c>
      <c r="AK48" s="315">
        <v>3</v>
      </c>
      <c r="AL48" s="315">
        <v>28</v>
      </c>
      <c r="AM48" s="315">
        <v>13</v>
      </c>
      <c r="AN48" s="315">
        <v>5284</v>
      </c>
      <c r="AO48" s="315">
        <v>2768</v>
      </c>
      <c r="AP48" s="316">
        <v>0</v>
      </c>
      <c r="AQ48" s="315">
        <v>0</v>
      </c>
      <c r="AR48" s="315">
        <v>0</v>
      </c>
      <c r="AS48" s="315">
        <v>0</v>
      </c>
      <c r="AT48" s="315">
        <v>0</v>
      </c>
      <c r="AU48" s="315">
        <v>0</v>
      </c>
      <c r="AV48" s="315">
        <v>0</v>
      </c>
      <c r="AW48" s="317">
        <v>0</v>
      </c>
    </row>
    <row r="49" spans="1:49" x14ac:dyDescent="0.3">
      <c r="A49" s="405">
        <v>2022</v>
      </c>
      <c r="B49" s="311">
        <f t="shared" ref="B49" si="68">J49+R49+Z49+AH49+AP49</f>
        <v>11626</v>
      </c>
      <c r="C49" s="312">
        <f t="shared" ref="C49" si="69">K49+S49+AA49+AI49+AQ49</f>
        <v>5009</v>
      </c>
      <c r="D49" s="312">
        <f t="shared" ref="D49" si="70">L49+T49+AB49+AJ49+AR49</f>
        <v>109</v>
      </c>
      <c r="E49" s="312">
        <f t="shared" ref="E49" si="71">M49+U49+AC49+AK49+AS49</f>
        <v>21</v>
      </c>
      <c r="F49" s="312">
        <f t="shared" ref="F49" si="72">N49+V49+AD49+AL49+AT49</f>
        <v>222</v>
      </c>
      <c r="G49" s="312">
        <f t="shared" ref="G49" si="73">O49+W49+AE49+AM49+AU49</f>
        <v>40</v>
      </c>
      <c r="H49" s="312">
        <f t="shared" ref="H49" si="74">P49+X49+AF49+AN49+AV49</f>
        <v>11295</v>
      </c>
      <c r="I49" s="313">
        <f t="shared" ref="I49" si="75">Q49+Y49+AG49+AO49+AW49</f>
        <v>4948</v>
      </c>
      <c r="J49" s="314">
        <v>124</v>
      </c>
      <c r="K49" s="315">
        <v>25</v>
      </c>
      <c r="L49" s="315">
        <v>2</v>
      </c>
      <c r="M49" s="315">
        <v>0</v>
      </c>
      <c r="N49" s="315">
        <v>7</v>
      </c>
      <c r="O49" s="315">
        <v>0</v>
      </c>
      <c r="P49" s="315">
        <v>115</v>
      </c>
      <c r="Q49" s="315">
        <v>25</v>
      </c>
      <c r="R49" s="316">
        <v>3003</v>
      </c>
      <c r="S49" s="315">
        <v>805</v>
      </c>
      <c r="T49" s="315">
        <v>59</v>
      </c>
      <c r="U49" s="315">
        <v>13</v>
      </c>
      <c r="V49" s="315">
        <v>132</v>
      </c>
      <c r="W49" s="315">
        <v>11</v>
      </c>
      <c r="X49" s="315">
        <v>2812</v>
      </c>
      <c r="Y49" s="315">
        <v>781</v>
      </c>
      <c r="Z49" s="316">
        <v>3312</v>
      </c>
      <c r="AA49" s="315">
        <v>1445</v>
      </c>
      <c r="AB49" s="315">
        <v>22</v>
      </c>
      <c r="AC49" s="315">
        <v>5</v>
      </c>
      <c r="AD49" s="315">
        <v>52</v>
      </c>
      <c r="AE49" s="315">
        <v>17</v>
      </c>
      <c r="AF49" s="315">
        <v>3238</v>
      </c>
      <c r="AG49" s="315">
        <v>1423</v>
      </c>
      <c r="AH49" s="316">
        <v>5187</v>
      </c>
      <c r="AI49" s="315">
        <v>2734</v>
      </c>
      <c r="AJ49" s="315">
        <v>26</v>
      </c>
      <c r="AK49" s="315">
        <v>3</v>
      </c>
      <c r="AL49" s="315">
        <v>31</v>
      </c>
      <c r="AM49" s="315">
        <v>12</v>
      </c>
      <c r="AN49" s="315">
        <v>5130</v>
      </c>
      <c r="AO49" s="315">
        <v>2719</v>
      </c>
      <c r="AP49" s="316">
        <v>0</v>
      </c>
      <c r="AQ49" s="315">
        <v>0</v>
      </c>
      <c r="AR49" s="315">
        <v>0</v>
      </c>
      <c r="AS49" s="315">
        <v>0</v>
      </c>
      <c r="AT49" s="315">
        <v>0</v>
      </c>
      <c r="AU49" s="315">
        <v>0</v>
      </c>
      <c r="AV49" s="315">
        <v>0</v>
      </c>
      <c r="AW49" s="317">
        <v>0</v>
      </c>
    </row>
    <row r="50" spans="1:49" x14ac:dyDescent="0.3">
      <c r="A50" s="618">
        <v>2023</v>
      </c>
      <c r="B50" s="369">
        <f t="shared" ref="B50" si="76">J50+R50+Z50+AH50+AP50</f>
        <v>11179</v>
      </c>
      <c r="C50" s="370">
        <f t="shared" ref="C50" si="77">K50+S50+AA50+AI50+AQ50</f>
        <v>4986</v>
      </c>
      <c r="D50" s="370">
        <f t="shared" ref="D50" si="78">L50+T50+AB50+AJ50+AR50</f>
        <v>57</v>
      </c>
      <c r="E50" s="370">
        <f t="shared" ref="E50" si="79">M50+U50+AC50+AK50+AS50</f>
        <v>4</v>
      </c>
      <c r="F50" s="370">
        <f t="shared" ref="F50" si="80">N50+V50+AD50+AL50+AT50</f>
        <v>210</v>
      </c>
      <c r="G50" s="370">
        <f t="shared" ref="G50" si="81">O50+W50+AE50+AM50+AU50</f>
        <v>41</v>
      </c>
      <c r="H50" s="370">
        <f t="shared" ref="H50" si="82">P50+X50+AF50+AN50+AV50</f>
        <v>10912</v>
      </c>
      <c r="I50" s="371">
        <f t="shared" ref="I50" si="83">Q50+Y50+AG50+AO50+AW50</f>
        <v>4941</v>
      </c>
      <c r="J50" s="372">
        <v>121</v>
      </c>
      <c r="K50" s="373">
        <v>25</v>
      </c>
      <c r="L50" s="373">
        <v>0</v>
      </c>
      <c r="M50" s="373">
        <v>0</v>
      </c>
      <c r="N50" s="373">
        <v>5</v>
      </c>
      <c r="O50" s="373">
        <v>0</v>
      </c>
      <c r="P50" s="373">
        <v>116</v>
      </c>
      <c r="Q50" s="373">
        <v>25</v>
      </c>
      <c r="R50" s="374">
        <v>2844</v>
      </c>
      <c r="S50" s="373">
        <v>807</v>
      </c>
      <c r="T50" s="373">
        <v>15</v>
      </c>
      <c r="U50" s="373">
        <v>0</v>
      </c>
      <c r="V50" s="373">
        <v>123</v>
      </c>
      <c r="W50" s="373">
        <v>12</v>
      </c>
      <c r="X50" s="373">
        <v>2706</v>
      </c>
      <c r="Y50" s="373">
        <v>795</v>
      </c>
      <c r="Z50" s="374">
        <v>3184</v>
      </c>
      <c r="AA50" s="373">
        <v>1460</v>
      </c>
      <c r="AB50" s="373">
        <v>28</v>
      </c>
      <c r="AC50" s="373">
        <v>3</v>
      </c>
      <c r="AD50" s="373">
        <v>46</v>
      </c>
      <c r="AE50" s="373">
        <v>15</v>
      </c>
      <c r="AF50" s="373">
        <v>3110</v>
      </c>
      <c r="AG50" s="373">
        <v>1442</v>
      </c>
      <c r="AH50" s="374">
        <v>5030</v>
      </c>
      <c r="AI50" s="373">
        <v>2694</v>
      </c>
      <c r="AJ50" s="373">
        <v>14</v>
      </c>
      <c r="AK50" s="373">
        <v>1</v>
      </c>
      <c r="AL50" s="373">
        <v>36</v>
      </c>
      <c r="AM50" s="373">
        <v>14</v>
      </c>
      <c r="AN50" s="373">
        <v>4980</v>
      </c>
      <c r="AO50" s="373">
        <v>2679</v>
      </c>
      <c r="AP50" s="374">
        <v>0</v>
      </c>
      <c r="AQ50" s="373">
        <v>0</v>
      </c>
      <c r="AR50" s="373">
        <v>0</v>
      </c>
      <c r="AS50" s="373">
        <v>0</v>
      </c>
      <c r="AT50" s="373">
        <v>0</v>
      </c>
      <c r="AU50" s="373">
        <v>0</v>
      </c>
      <c r="AV50" s="373">
        <v>0</v>
      </c>
      <c r="AW50" s="375">
        <v>0</v>
      </c>
    </row>
    <row r="51" spans="1:49" ht="14.25" thickBot="1" x14ac:dyDescent="0.35">
      <c r="A51" s="417">
        <v>2024</v>
      </c>
      <c r="B51" s="376">
        <v>10886</v>
      </c>
      <c r="C51" s="377">
        <v>4985</v>
      </c>
      <c r="D51" s="377">
        <v>53</v>
      </c>
      <c r="E51" s="377">
        <v>4</v>
      </c>
      <c r="F51" s="377">
        <v>205</v>
      </c>
      <c r="G51" s="377">
        <v>42</v>
      </c>
      <c r="H51" s="377">
        <v>10628</v>
      </c>
      <c r="I51" s="378">
        <v>4939</v>
      </c>
      <c r="J51" s="379">
        <v>122</v>
      </c>
      <c r="K51" s="380">
        <v>22</v>
      </c>
      <c r="L51" s="380">
        <v>0</v>
      </c>
      <c r="M51" s="380">
        <v>0</v>
      </c>
      <c r="N51" s="380">
        <v>7</v>
      </c>
      <c r="O51" s="380">
        <v>0</v>
      </c>
      <c r="P51" s="380">
        <v>115</v>
      </c>
      <c r="Q51" s="380">
        <v>22</v>
      </c>
      <c r="R51" s="381">
        <v>2692</v>
      </c>
      <c r="S51" s="380">
        <v>791</v>
      </c>
      <c r="T51" s="380">
        <v>11</v>
      </c>
      <c r="U51" s="380">
        <v>0</v>
      </c>
      <c r="V51" s="380">
        <v>118</v>
      </c>
      <c r="W51" s="380">
        <v>12</v>
      </c>
      <c r="X51" s="380">
        <v>2563</v>
      </c>
      <c r="Y51" s="380">
        <v>779</v>
      </c>
      <c r="Z51" s="381">
        <v>3089</v>
      </c>
      <c r="AA51" s="380">
        <v>1460</v>
      </c>
      <c r="AB51" s="380">
        <v>28</v>
      </c>
      <c r="AC51" s="380">
        <v>3</v>
      </c>
      <c r="AD51" s="380">
        <v>46</v>
      </c>
      <c r="AE51" s="380">
        <v>17</v>
      </c>
      <c r="AF51" s="380">
        <v>3015</v>
      </c>
      <c r="AG51" s="380">
        <v>1440</v>
      </c>
      <c r="AH51" s="381">
        <v>4983</v>
      </c>
      <c r="AI51" s="380">
        <v>2712</v>
      </c>
      <c r="AJ51" s="380">
        <v>14</v>
      </c>
      <c r="AK51" s="380">
        <v>1</v>
      </c>
      <c r="AL51" s="380">
        <v>34</v>
      </c>
      <c r="AM51" s="380">
        <v>13</v>
      </c>
      <c r="AN51" s="380">
        <v>4935</v>
      </c>
      <c r="AO51" s="380">
        <v>2698</v>
      </c>
      <c r="AP51" s="381">
        <v>0</v>
      </c>
      <c r="AQ51" s="380">
        <v>0</v>
      </c>
      <c r="AR51" s="380">
        <v>0</v>
      </c>
      <c r="AS51" s="380">
        <v>0</v>
      </c>
      <c r="AT51" s="380">
        <v>0</v>
      </c>
      <c r="AU51" s="380">
        <v>0</v>
      </c>
      <c r="AV51" s="380">
        <v>0</v>
      </c>
      <c r="AW51" s="382">
        <v>0</v>
      </c>
    </row>
    <row r="52" spans="1:49" x14ac:dyDescent="0.3">
      <c r="A52" s="233" t="s">
        <v>121</v>
      </c>
      <c r="B52" s="290"/>
      <c r="C52" s="290"/>
      <c r="D52" s="290"/>
      <c r="E52" s="290"/>
      <c r="F52" s="290"/>
      <c r="G52" s="290"/>
      <c r="H52" s="290"/>
    </row>
    <row r="53" spans="1:49" x14ac:dyDescent="0.3">
      <c r="A53" s="233" t="s">
        <v>123</v>
      </c>
      <c r="B53" s="290"/>
      <c r="C53" s="290"/>
      <c r="D53" s="290"/>
      <c r="E53" s="290"/>
      <c r="F53" s="290"/>
      <c r="G53" s="290"/>
      <c r="H53" s="290"/>
    </row>
    <row r="54" spans="1:49" x14ac:dyDescent="0.3">
      <c r="A54" s="233" t="s">
        <v>122</v>
      </c>
      <c r="B54" s="290"/>
      <c r="C54" s="290"/>
      <c r="D54" s="290"/>
      <c r="E54" s="290"/>
      <c r="F54" s="290"/>
      <c r="G54" s="290"/>
      <c r="H54" s="290"/>
    </row>
    <row r="55" spans="1:49" x14ac:dyDescent="0.3">
      <c r="A55" s="233" t="s">
        <v>124</v>
      </c>
      <c r="B55" s="290"/>
      <c r="C55" s="290"/>
      <c r="D55" s="290"/>
      <c r="E55" s="290"/>
      <c r="F55" s="290"/>
      <c r="G55" s="290"/>
      <c r="H55" s="290"/>
    </row>
    <row r="56" spans="1:49" x14ac:dyDescent="0.3">
      <c r="A56" s="233" t="s">
        <v>115</v>
      </c>
      <c r="B56" s="290"/>
      <c r="C56" s="290"/>
      <c r="D56" s="290"/>
      <c r="E56" s="290"/>
      <c r="F56" s="290"/>
      <c r="G56" s="290"/>
      <c r="H56" s="290"/>
    </row>
    <row r="57" spans="1:49" x14ac:dyDescent="0.3">
      <c r="A57" s="293" t="s">
        <v>142</v>
      </c>
      <c r="B57" s="290"/>
      <c r="C57" s="290"/>
      <c r="D57" s="290"/>
      <c r="E57" s="290"/>
      <c r="F57" s="290"/>
      <c r="G57" s="290"/>
      <c r="H57" s="290"/>
    </row>
    <row r="60" spans="1:49" x14ac:dyDescent="0.3">
      <c r="B60" s="268"/>
      <c r="C60" s="268"/>
      <c r="D60" s="268"/>
      <c r="E60" s="268"/>
      <c r="F60" s="268"/>
      <c r="G60" s="268"/>
      <c r="H60" s="268"/>
      <c r="I60" s="268"/>
    </row>
    <row r="61" spans="1:49" x14ac:dyDescent="0.3">
      <c r="B61" s="268"/>
      <c r="C61" s="268"/>
      <c r="D61" s="268"/>
      <c r="E61" s="268"/>
      <c r="F61" s="268"/>
      <c r="G61" s="268"/>
      <c r="H61" s="268"/>
      <c r="I61" s="268"/>
    </row>
    <row r="62" spans="1:49" x14ac:dyDescent="0.3">
      <c r="B62" s="268"/>
      <c r="C62" s="268"/>
      <c r="D62" s="268"/>
      <c r="E62" s="268"/>
      <c r="F62" s="268"/>
      <c r="G62" s="268"/>
      <c r="H62" s="268"/>
      <c r="I62" s="268"/>
    </row>
    <row r="63" spans="1:49" x14ac:dyDescent="0.3">
      <c r="B63" s="268"/>
      <c r="C63" s="268"/>
      <c r="D63" s="268"/>
      <c r="E63" s="268"/>
      <c r="F63" s="268"/>
      <c r="G63" s="268"/>
      <c r="H63" s="268"/>
      <c r="I63" s="268"/>
    </row>
    <row r="64" spans="1:49" x14ac:dyDescent="0.3">
      <c r="B64" s="268"/>
      <c r="C64" s="268"/>
      <c r="D64" s="268"/>
      <c r="E64" s="268"/>
      <c r="F64" s="268"/>
      <c r="G64" s="268"/>
      <c r="H64" s="268"/>
      <c r="I64" s="268"/>
    </row>
    <row r="65" spans="2:9" x14ac:dyDescent="0.3">
      <c r="B65" s="268"/>
      <c r="C65" s="268"/>
      <c r="D65" s="268"/>
      <c r="E65" s="268"/>
      <c r="F65" s="268"/>
      <c r="G65" s="268"/>
      <c r="H65" s="268"/>
      <c r="I65" s="268"/>
    </row>
    <row r="66" spans="2:9" x14ac:dyDescent="0.3">
      <c r="B66" s="268"/>
      <c r="C66" s="268"/>
      <c r="D66" s="268"/>
      <c r="E66" s="268"/>
      <c r="F66" s="268"/>
      <c r="G66" s="268"/>
      <c r="H66" s="268"/>
      <c r="I66" s="268"/>
    </row>
    <row r="67" spans="2:9" x14ac:dyDescent="0.3">
      <c r="B67" s="268"/>
      <c r="C67" s="268"/>
      <c r="D67" s="268"/>
      <c r="E67" s="268"/>
      <c r="F67" s="268"/>
      <c r="G67" s="268"/>
      <c r="H67" s="268"/>
      <c r="I67" s="268"/>
    </row>
    <row r="68" spans="2:9" x14ac:dyDescent="0.3">
      <c r="B68" s="268"/>
      <c r="C68" s="268"/>
      <c r="D68" s="268"/>
      <c r="E68" s="268"/>
      <c r="F68" s="268"/>
      <c r="G68" s="268"/>
      <c r="H68" s="268"/>
      <c r="I68" s="268"/>
    </row>
    <row r="69" spans="2:9" x14ac:dyDescent="0.3">
      <c r="B69" s="268"/>
      <c r="C69" s="268"/>
      <c r="D69" s="268"/>
      <c r="E69" s="268"/>
      <c r="F69" s="268"/>
      <c r="G69" s="268"/>
      <c r="H69" s="268"/>
      <c r="I69" s="268"/>
    </row>
    <row r="70" spans="2:9" x14ac:dyDescent="0.3">
      <c r="B70" s="268"/>
      <c r="C70" s="268"/>
      <c r="D70" s="268"/>
      <c r="E70" s="268"/>
      <c r="F70" s="268"/>
      <c r="G70" s="268"/>
      <c r="H70" s="268"/>
      <c r="I70" s="268"/>
    </row>
    <row r="71" spans="2:9" x14ac:dyDescent="0.3">
      <c r="B71" s="268"/>
      <c r="C71" s="268"/>
      <c r="D71" s="268"/>
      <c r="E71" s="268"/>
      <c r="F71" s="268"/>
      <c r="G71" s="268"/>
      <c r="H71" s="268"/>
      <c r="I71" s="268"/>
    </row>
    <row r="72" spans="2:9" x14ac:dyDescent="0.3">
      <c r="B72" s="268"/>
      <c r="C72" s="268"/>
      <c r="D72" s="268"/>
      <c r="E72" s="268"/>
      <c r="F72" s="268"/>
      <c r="G72" s="268"/>
      <c r="H72" s="268"/>
      <c r="I72" s="268"/>
    </row>
    <row r="73" spans="2:9" x14ac:dyDescent="0.3">
      <c r="B73" s="268"/>
      <c r="C73" s="268"/>
      <c r="D73" s="268"/>
      <c r="E73" s="268"/>
      <c r="F73" s="268"/>
      <c r="G73" s="268"/>
      <c r="H73" s="268"/>
      <c r="I73" s="268"/>
    </row>
    <row r="74" spans="2:9" x14ac:dyDescent="0.3">
      <c r="B74" s="268"/>
      <c r="C74" s="268"/>
      <c r="D74" s="268"/>
      <c r="E74" s="268"/>
      <c r="F74" s="268"/>
      <c r="G74" s="268"/>
      <c r="H74" s="268"/>
      <c r="I74" s="268"/>
    </row>
    <row r="75" spans="2:9" x14ac:dyDescent="0.3">
      <c r="B75" s="268"/>
      <c r="C75" s="268"/>
      <c r="D75" s="268"/>
      <c r="E75" s="268"/>
      <c r="F75" s="268"/>
      <c r="G75" s="268"/>
      <c r="H75" s="268"/>
      <c r="I75" s="268"/>
    </row>
    <row r="76" spans="2:9" x14ac:dyDescent="0.3">
      <c r="B76" s="268"/>
      <c r="C76" s="268"/>
      <c r="D76" s="268"/>
      <c r="E76" s="268"/>
      <c r="F76" s="268"/>
      <c r="G76" s="268"/>
      <c r="H76" s="268"/>
      <c r="I76" s="268"/>
    </row>
    <row r="77" spans="2:9" x14ac:dyDescent="0.3">
      <c r="B77" s="268"/>
      <c r="C77" s="268"/>
      <c r="D77" s="268"/>
      <c r="E77" s="268"/>
      <c r="F77" s="268"/>
      <c r="G77" s="268"/>
      <c r="H77" s="268"/>
      <c r="I77" s="268"/>
    </row>
    <row r="78" spans="2:9" x14ac:dyDescent="0.3">
      <c r="B78" s="268"/>
      <c r="C78" s="268"/>
      <c r="D78" s="268"/>
      <c r="E78" s="268"/>
      <c r="F78" s="268"/>
      <c r="G78" s="268"/>
      <c r="H78" s="268"/>
      <c r="I78" s="268"/>
    </row>
    <row r="79" spans="2:9" x14ac:dyDescent="0.3">
      <c r="B79" s="268"/>
      <c r="C79" s="268"/>
      <c r="D79" s="268"/>
      <c r="E79" s="268"/>
      <c r="F79" s="268"/>
      <c r="G79" s="268"/>
      <c r="H79" s="268"/>
      <c r="I79" s="268"/>
    </row>
    <row r="80" spans="2:9" x14ac:dyDescent="0.3">
      <c r="B80" s="268"/>
      <c r="C80" s="268"/>
      <c r="D80" s="268"/>
      <c r="E80" s="268"/>
      <c r="F80" s="268"/>
      <c r="G80" s="268"/>
      <c r="H80" s="268"/>
      <c r="I80" s="268"/>
    </row>
    <row r="81" spans="2:9" x14ac:dyDescent="0.3">
      <c r="B81" s="268"/>
      <c r="C81" s="268"/>
      <c r="D81" s="268"/>
      <c r="E81" s="268"/>
      <c r="F81" s="268"/>
      <c r="G81" s="268"/>
      <c r="H81" s="268"/>
      <c r="I81" s="268"/>
    </row>
    <row r="82" spans="2:9" x14ac:dyDescent="0.3">
      <c r="B82" s="268"/>
      <c r="C82" s="268"/>
      <c r="D82" s="268"/>
      <c r="E82" s="268"/>
      <c r="F82" s="268"/>
      <c r="G82" s="268"/>
      <c r="H82" s="268"/>
      <c r="I82" s="268"/>
    </row>
    <row r="83" spans="2:9" x14ac:dyDescent="0.3">
      <c r="B83" s="268"/>
      <c r="C83" s="268"/>
      <c r="D83" s="268"/>
      <c r="E83" s="268"/>
      <c r="F83" s="268"/>
      <c r="G83" s="268"/>
      <c r="H83" s="268"/>
      <c r="I83" s="268"/>
    </row>
    <row r="84" spans="2:9" x14ac:dyDescent="0.3">
      <c r="B84" s="268"/>
      <c r="C84" s="268"/>
      <c r="D84" s="268"/>
      <c r="E84" s="268"/>
      <c r="F84" s="268"/>
      <c r="G84" s="268"/>
      <c r="H84" s="268"/>
      <c r="I84" s="268"/>
    </row>
    <row r="85" spans="2:9" x14ac:dyDescent="0.3">
      <c r="B85" s="268"/>
      <c r="C85" s="268"/>
      <c r="D85" s="268"/>
      <c r="E85" s="268"/>
      <c r="F85" s="268"/>
      <c r="G85" s="268"/>
      <c r="H85" s="268"/>
      <c r="I85" s="268"/>
    </row>
    <row r="86" spans="2:9" x14ac:dyDescent="0.3">
      <c r="B86" s="268"/>
      <c r="C86" s="268"/>
      <c r="D86" s="268"/>
      <c r="E86" s="268"/>
      <c r="F86" s="268"/>
      <c r="G86" s="268"/>
      <c r="H86" s="268"/>
      <c r="I86" s="268"/>
    </row>
    <row r="87" spans="2:9" x14ac:dyDescent="0.3">
      <c r="B87" s="268"/>
      <c r="C87" s="268"/>
      <c r="D87" s="268"/>
      <c r="E87" s="268"/>
      <c r="F87" s="268"/>
      <c r="G87" s="268"/>
      <c r="H87" s="268"/>
      <c r="I87" s="268"/>
    </row>
    <row r="88" spans="2:9" x14ac:dyDescent="0.3">
      <c r="B88" s="268"/>
      <c r="C88" s="268"/>
      <c r="D88" s="268"/>
      <c r="E88" s="268"/>
      <c r="F88" s="268"/>
      <c r="G88" s="268"/>
      <c r="H88" s="268"/>
      <c r="I88" s="268"/>
    </row>
    <row r="89" spans="2:9" x14ac:dyDescent="0.3">
      <c r="B89" s="268"/>
      <c r="C89" s="268"/>
      <c r="D89" s="268"/>
      <c r="E89" s="268"/>
      <c r="F89" s="268"/>
      <c r="G89" s="268"/>
      <c r="H89" s="268"/>
      <c r="I89" s="268"/>
    </row>
    <row r="90" spans="2:9" x14ac:dyDescent="0.3">
      <c r="B90" s="268"/>
      <c r="C90" s="268"/>
      <c r="D90" s="268"/>
      <c r="E90" s="268"/>
      <c r="F90" s="268"/>
      <c r="G90" s="268"/>
      <c r="H90" s="268"/>
      <c r="I90" s="268"/>
    </row>
    <row r="91" spans="2:9" x14ac:dyDescent="0.3">
      <c r="B91" s="268"/>
      <c r="C91" s="268"/>
      <c r="D91" s="268"/>
      <c r="E91" s="268"/>
      <c r="F91" s="268"/>
      <c r="G91" s="268"/>
      <c r="H91" s="268"/>
      <c r="I91" s="268"/>
    </row>
    <row r="92" spans="2:9" x14ac:dyDescent="0.3">
      <c r="B92" s="268"/>
      <c r="C92" s="268"/>
      <c r="D92" s="268"/>
      <c r="E92" s="268"/>
      <c r="F92" s="268"/>
      <c r="G92" s="268"/>
      <c r="H92" s="268"/>
      <c r="I92" s="268"/>
    </row>
    <row r="93" spans="2:9" x14ac:dyDescent="0.3">
      <c r="B93" s="268"/>
      <c r="C93" s="268"/>
      <c r="D93" s="268"/>
      <c r="E93" s="268"/>
      <c r="F93" s="268"/>
      <c r="G93" s="268"/>
      <c r="H93" s="268"/>
      <c r="I93" s="268"/>
    </row>
    <row r="94" spans="2:9" x14ac:dyDescent="0.3">
      <c r="B94" s="268"/>
      <c r="C94" s="268"/>
      <c r="D94" s="268"/>
      <c r="E94" s="268"/>
      <c r="F94" s="268"/>
      <c r="G94" s="268"/>
      <c r="H94" s="268"/>
      <c r="I94" s="268"/>
    </row>
    <row r="95" spans="2:9" x14ac:dyDescent="0.3">
      <c r="B95" s="268"/>
      <c r="C95" s="268"/>
      <c r="D95" s="268"/>
      <c r="E95" s="268"/>
      <c r="F95" s="268"/>
      <c r="G95" s="268"/>
      <c r="H95" s="268"/>
      <c r="I95" s="268"/>
    </row>
    <row r="96" spans="2:9" x14ac:dyDescent="0.3">
      <c r="B96" s="268"/>
      <c r="C96" s="268"/>
      <c r="D96" s="268"/>
      <c r="E96" s="268"/>
      <c r="F96" s="268"/>
      <c r="G96" s="268"/>
      <c r="H96" s="268"/>
      <c r="I96" s="268"/>
    </row>
    <row r="97" spans="2:9" x14ac:dyDescent="0.3">
      <c r="B97" s="268"/>
      <c r="C97" s="268"/>
      <c r="D97" s="268"/>
      <c r="E97" s="268"/>
      <c r="F97" s="268"/>
      <c r="G97" s="268"/>
      <c r="H97" s="268"/>
      <c r="I97" s="268"/>
    </row>
    <row r="98" spans="2:9" x14ac:dyDescent="0.3">
      <c r="B98" s="268"/>
      <c r="C98" s="268"/>
      <c r="D98" s="268"/>
      <c r="E98" s="268"/>
      <c r="F98" s="268"/>
      <c r="G98" s="268"/>
      <c r="H98" s="268"/>
      <c r="I98" s="268"/>
    </row>
    <row r="99" spans="2:9" x14ac:dyDescent="0.3">
      <c r="B99" s="268"/>
      <c r="C99" s="268"/>
      <c r="D99" s="268"/>
      <c r="E99" s="268"/>
      <c r="F99" s="268"/>
      <c r="G99" s="268"/>
      <c r="H99" s="268"/>
      <c r="I99" s="268"/>
    </row>
    <row r="100" spans="2:9" x14ac:dyDescent="0.3">
      <c r="B100" s="268"/>
      <c r="C100" s="268"/>
      <c r="D100" s="268"/>
      <c r="E100" s="268"/>
      <c r="F100" s="268"/>
      <c r="G100" s="268"/>
      <c r="H100" s="268"/>
      <c r="I100" s="268"/>
    </row>
    <row r="101" spans="2:9" x14ac:dyDescent="0.3">
      <c r="B101" s="268"/>
      <c r="C101" s="268"/>
      <c r="D101" s="268"/>
      <c r="E101" s="268"/>
      <c r="F101" s="268"/>
      <c r="G101" s="268"/>
      <c r="H101" s="268"/>
      <c r="I101" s="268"/>
    </row>
    <row r="102" spans="2:9" x14ac:dyDescent="0.3">
      <c r="B102" s="268"/>
      <c r="C102" s="268"/>
      <c r="D102" s="268"/>
      <c r="E102" s="268"/>
      <c r="F102" s="268"/>
      <c r="G102" s="268"/>
      <c r="H102" s="268"/>
      <c r="I102" s="268"/>
    </row>
  </sheetData>
  <mergeCells count="32">
    <mergeCell ref="B2:AW2"/>
    <mergeCell ref="J3:Q3"/>
    <mergeCell ref="J4:K4"/>
    <mergeCell ref="L4:M4"/>
    <mergeCell ref="N4:O4"/>
    <mergeCell ref="P4:Q4"/>
    <mergeCell ref="AH3:AO3"/>
    <mergeCell ref="AJ4:AK4"/>
    <mergeCell ref="AL4:AM4"/>
    <mergeCell ref="AN4:AO4"/>
    <mergeCell ref="Z3:AG3"/>
    <mergeCell ref="AF4:AG4"/>
    <mergeCell ref="Z4:AA4"/>
    <mergeCell ref="AB4:AC4"/>
    <mergeCell ref="F4:G4"/>
    <mergeCell ref="H4:I4"/>
    <mergeCell ref="A3:A5"/>
    <mergeCell ref="AP3:AW3"/>
    <mergeCell ref="AP4:AQ4"/>
    <mergeCell ref="AR4:AS4"/>
    <mergeCell ref="AT4:AU4"/>
    <mergeCell ref="AV4:AW4"/>
    <mergeCell ref="B3:I3"/>
    <mergeCell ref="B4:C4"/>
    <mergeCell ref="D4:E4"/>
    <mergeCell ref="AD4:AE4"/>
    <mergeCell ref="R3:Y3"/>
    <mergeCell ref="R4:S4"/>
    <mergeCell ref="T4:U4"/>
    <mergeCell ref="V4:W4"/>
    <mergeCell ref="X4:Y4"/>
    <mergeCell ref="AH4:AI4"/>
  </mergeCells>
  <phoneticPr fontId="3" type="noConversion"/>
  <pageMargins left="0.7" right="0.7" top="0.75" bottom="0.75" header="0.3" footer="0.3"/>
  <pageSetup paperSize="9" orientation="portrait" r:id="rId1"/>
  <ignoredErrors>
    <ignoredError sqref="A6:A40 A41:A4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2"/>
  <sheetViews>
    <sheetView zoomScale="85" zoomScaleNormal="85" workbookViewId="0">
      <pane xSplit="1" ySplit="5" topLeftCell="B18" activePane="bottomRight" state="frozen"/>
      <selection activeCell="F32" sqref="F32"/>
      <selection pane="topRight" activeCell="F32" sqref="F32"/>
      <selection pane="bottomLeft" activeCell="F32" sqref="F32"/>
      <selection pane="bottomRight" activeCell="U47" sqref="U47"/>
    </sheetView>
  </sheetViews>
  <sheetFormatPr defaultColWidth="9" defaultRowHeight="13.5" x14ac:dyDescent="0.3"/>
  <cols>
    <col min="1" max="1" width="9" style="268"/>
    <col min="2" max="3" width="10.75" style="269" customWidth="1"/>
    <col min="4" max="9" width="9" style="269"/>
    <col min="10" max="10" width="14.75" style="235" customWidth="1"/>
    <col min="11" max="16" width="9" style="271"/>
    <col min="17" max="16384" width="9" style="268"/>
  </cols>
  <sheetData>
    <row r="2" spans="1:18" ht="14.25" thickBot="1" x14ac:dyDescent="0.35">
      <c r="B2" s="390"/>
      <c r="C2" s="390"/>
      <c r="I2" s="268"/>
    </row>
    <row r="3" spans="1:18" ht="14.25" thickBot="1" x14ac:dyDescent="0.35">
      <c r="B3" s="672" t="s">
        <v>50</v>
      </c>
      <c r="C3" s="673"/>
      <c r="D3" s="673"/>
      <c r="E3" s="673"/>
      <c r="F3" s="673"/>
      <c r="G3" s="673"/>
      <c r="H3" s="673"/>
      <c r="I3" s="674"/>
      <c r="K3" s="271" t="s">
        <v>74</v>
      </c>
      <c r="O3" s="271" t="s">
        <v>75</v>
      </c>
      <c r="Q3" s="289"/>
      <c r="R3" s="289"/>
    </row>
    <row r="4" spans="1:18" x14ac:dyDescent="0.3">
      <c r="A4" s="670" t="s">
        <v>0</v>
      </c>
      <c r="B4" s="675" t="s">
        <v>159</v>
      </c>
      <c r="C4" s="676"/>
      <c r="D4" s="677" t="s">
        <v>1</v>
      </c>
      <c r="E4" s="678"/>
      <c r="F4" s="677" t="s">
        <v>2</v>
      </c>
      <c r="G4" s="678"/>
      <c r="H4" s="677" t="s">
        <v>3</v>
      </c>
      <c r="I4" s="679"/>
      <c r="Q4" s="289"/>
      <c r="R4" s="289"/>
    </row>
    <row r="5" spans="1:18" ht="14.25" thickBot="1" x14ac:dyDescent="0.35">
      <c r="A5" s="671"/>
      <c r="B5" s="272" t="s">
        <v>48</v>
      </c>
      <c r="C5" s="273" t="s">
        <v>49</v>
      </c>
      <c r="D5" s="274" t="s">
        <v>48</v>
      </c>
      <c r="E5" s="274" t="s">
        <v>49</v>
      </c>
      <c r="F5" s="274" t="s">
        <v>48</v>
      </c>
      <c r="G5" s="274" t="s">
        <v>49</v>
      </c>
      <c r="H5" s="274" t="s">
        <v>48</v>
      </c>
      <c r="I5" s="275" t="s">
        <v>49</v>
      </c>
      <c r="K5" s="276" t="s">
        <v>76</v>
      </c>
      <c r="L5" s="276" t="s">
        <v>77</v>
      </c>
      <c r="M5" s="276" t="s">
        <v>78</v>
      </c>
      <c r="O5" s="276" t="s">
        <v>77</v>
      </c>
      <c r="P5" s="276" t="s">
        <v>78</v>
      </c>
      <c r="Q5" s="289"/>
      <c r="R5" s="289"/>
    </row>
    <row r="6" spans="1:18" s="277" customFormat="1" ht="14.25" thickBot="1" x14ac:dyDescent="0.3">
      <c r="A6" s="418">
        <v>1979</v>
      </c>
      <c r="B6" s="419">
        <f>D6+F6+H6</f>
        <v>626</v>
      </c>
      <c r="C6" s="337">
        <f t="shared" ref="C6:C41" si="0">E6+G6+I6</f>
        <v>226</v>
      </c>
      <c r="D6" s="340">
        <v>86</v>
      </c>
      <c r="E6" s="340">
        <v>5</v>
      </c>
      <c r="F6" s="340">
        <v>26</v>
      </c>
      <c r="G6" s="340">
        <v>23</v>
      </c>
      <c r="H6" s="340">
        <v>514</v>
      </c>
      <c r="I6" s="343">
        <v>198</v>
      </c>
      <c r="J6" s="391"/>
      <c r="K6" s="278">
        <f>C6/B6*100</f>
        <v>36.102236421725244</v>
      </c>
      <c r="L6" s="278">
        <f>(E6+G6)/(D6+F6)*100</f>
        <v>25</v>
      </c>
      <c r="M6" s="278">
        <f>I6/H6*100</f>
        <v>38.521400778210122</v>
      </c>
      <c r="N6" s="271"/>
      <c r="O6" s="279">
        <f>(D6+F6)/B6*100</f>
        <v>17.891373801916931</v>
      </c>
      <c r="P6" s="279">
        <f>H6/B6*100</f>
        <v>82.108626198083073</v>
      </c>
      <c r="Q6" s="271"/>
      <c r="R6" s="271"/>
    </row>
    <row r="7" spans="1:18" x14ac:dyDescent="0.25">
      <c r="A7" s="384" t="s">
        <v>4</v>
      </c>
      <c r="B7" s="385">
        <f t="shared" ref="B7:B41" si="1">D7+F7+H7</f>
        <v>622</v>
      </c>
      <c r="C7" s="328">
        <f t="shared" si="0"/>
        <v>194</v>
      </c>
      <c r="D7" s="331">
        <v>106</v>
      </c>
      <c r="E7" s="331">
        <v>4</v>
      </c>
      <c r="F7" s="331">
        <v>21</v>
      </c>
      <c r="G7" s="331">
        <v>20</v>
      </c>
      <c r="H7" s="331">
        <v>495</v>
      </c>
      <c r="I7" s="334">
        <v>170</v>
      </c>
      <c r="K7" s="278">
        <f t="shared" ref="K7:K41" si="2">C7/B7*100</f>
        <v>31.189710610932476</v>
      </c>
      <c r="L7" s="278">
        <f t="shared" ref="L7:L41" si="3">(E7+G7)/(D7+F7)*100</f>
        <v>18.897637795275589</v>
      </c>
      <c r="M7" s="278">
        <f t="shared" ref="M7:M41" si="4">I7/H7*100</f>
        <v>34.343434343434339</v>
      </c>
      <c r="O7" s="279">
        <f t="shared" ref="O7:O41" si="5">(D7+F7)/B7*100</f>
        <v>20.418006430868168</v>
      </c>
      <c r="P7" s="279">
        <f t="shared" ref="P7:P41" si="6">H7/B7*100</f>
        <v>79.581993569131839</v>
      </c>
      <c r="Q7" s="289"/>
      <c r="R7" s="289"/>
    </row>
    <row r="8" spans="1:18" x14ac:dyDescent="0.25">
      <c r="A8" s="280" t="s">
        <v>5</v>
      </c>
      <c r="B8" s="281">
        <f t="shared" si="1"/>
        <v>855</v>
      </c>
      <c r="C8" s="282">
        <f t="shared" si="0"/>
        <v>285</v>
      </c>
      <c r="D8" s="283">
        <v>126</v>
      </c>
      <c r="E8" s="283">
        <v>6</v>
      </c>
      <c r="F8" s="283">
        <v>20</v>
      </c>
      <c r="G8" s="283">
        <v>18</v>
      </c>
      <c r="H8" s="283">
        <v>709</v>
      </c>
      <c r="I8" s="284">
        <v>261</v>
      </c>
      <c r="K8" s="278">
        <f t="shared" si="2"/>
        <v>33.333333333333329</v>
      </c>
      <c r="L8" s="278">
        <f t="shared" si="3"/>
        <v>16.43835616438356</v>
      </c>
      <c r="M8" s="278">
        <f t="shared" si="4"/>
        <v>36.812411847672777</v>
      </c>
      <c r="O8" s="279">
        <f t="shared" si="5"/>
        <v>17.076023391812868</v>
      </c>
      <c r="P8" s="279">
        <f t="shared" si="6"/>
        <v>82.923976608187132</v>
      </c>
      <c r="Q8" s="289"/>
      <c r="R8" s="289"/>
    </row>
    <row r="9" spans="1:18" x14ac:dyDescent="0.25">
      <c r="A9" s="280" t="s">
        <v>6</v>
      </c>
      <c r="B9" s="281">
        <f t="shared" si="1"/>
        <v>968</v>
      </c>
      <c r="C9" s="282">
        <f t="shared" si="0"/>
        <v>351</v>
      </c>
      <c r="D9" s="283">
        <v>143</v>
      </c>
      <c r="E9" s="283">
        <v>12</v>
      </c>
      <c r="F9" s="283">
        <v>12</v>
      </c>
      <c r="G9" s="283">
        <v>12</v>
      </c>
      <c r="H9" s="283">
        <v>813</v>
      </c>
      <c r="I9" s="284">
        <v>327</v>
      </c>
      <c r="K9" s="278">
        <f t="shared" si="2"/>
        <v>36.260330578512395</v>
      </c>
      <c r="L9" s="278">
        <f t="shared" si="3"/>
        <v>15.483870967741936</v>
      </c>
      <c r="M9" s="278">
        <f t="shared" si="4"/>
        <v>40.221402214022142</v>
      </c>
      <c r="O9" s="279">
        <f t="shared" si="5"/>
        <v>16.012396694214875</v>
      </c>
      <c r="P9" s="279">
        <f t="shared" si="6"/>
        <v>83.987603305785115</v>
      </c>
      <c r="Q9" s="289"/>
      <c r="R9" s="289"/>
    </row>
    <row r="10" spans="1:18" x14ac:dyDescent="0.25">
      <c r="A10" s="280" t="s">
        <v>7</v>
      </c>
      <c r="B10" s="281">
        <f t="shared" si="1"/>
        <v>1014</v>
      </c>
      <c r="C10" s="282">
        <f t="shared" si="0"/>
        <v>406</v>
      </c>
      <c r="D10" s="283">
        <v>148</v>
      </c>
      <c r="E10" s="283">
        <v>9</v>
      </c>
      <c r="F10" s="283">
        <v>2</v>
      </c>
      <c r="G10" s="283">
        <v>2</v>
      </c>
      <c r="H10" s="283">
        <v>864</v>
      </c>
      <c r="I10" s="284">
        <v>395</v>
      </c>
      <c r="K10" s="278">
        <f t="shared" si="2"/>
        <v>40.039447731755423</v>
      </c>
      <c r="L10" s="278">
        <f t="shared" si="3"/>
        <v>7.333333333333333</v>
      </c>
      <c r="M10" s="278">
        <f t="shared" si="4"/>
        <v>45.717592592592595</v>
      </c>
      <c r="O10" s="279">
        <f t="shared" si="5"/>
        <v>14.792899408284024</v>
      </c>
      <c r="P10" s="279">
        <f t="shared" si="6"/>
        <v>85.207100591715985</v>
      </c>
      <c r="Q10" s="289"/>
      <c r="R10" s="289"/>
    </row>
    <row r="11" spans="1:18" x14ac:dyDescent="0.25">
      <c r="A11" s="280" t="s">
        <v>8</v>
      </c>
      <c r="B11" s="281">
        <f t="shared" si="1"/>
        <v>1001</v>
      </c>
      <c r="C11" s="282">
        <f t="shared" si="0"/>
        <v>419</v>
      </c>
      <c r="D11" s="283">
        <v>137</v>
      </c>
      <c r="E11" s="283">
        <v>11</v>
      </c>
      <c r="F11" s="283">
        <v>2</v>
      </c>
      <c r="G11" s="283">
        <v>2</v>
      </c>
      <c r="H11" s="283">
        <v>862</v>
      </c>
      <c r="I11" s="284">
        <v>406</v>
      </c>
      <c r="K11" s="278">
        <f t="shared" si="2"/>
        <v>41.858141858141856</v>
      </c>
      <c r="L11" s="278">
        <f t="shared" si="3"/>
        <v>9.3525179856115113</v>
      </c>
      <c r="M11" s="278">
        <f t="shared" si="4"/>
        <v>47.099767981438518</v>
      </c>
      <c r="O11" s="279">
        <f t="shared" si="5"/>
        <v>13.886113886113884</v>
      </c>
      <c r="P11" s="279">
        <f t="shared" si="6"/>
        <v>86.113886113886124</v>
      </c>
      <c r="Q11" s="289"/>
      <c r="R11" s="289"/>
    </row>
    <row r="12" spans="1:18" x14ac:dyDescent="0.25">
      <c r="A12" s="280" t="s">
        <v>9</v>
      </c>
      <c r="B12" s="281">
        <f t="shared" si="1"/>
        <v>1044</v>
      </c>
      <c r="C12" s="282">
        <f t="shared" si="0"/>
        <v>465</v>
      </c>
      <c r="D12" s="283">
        <v>112</v>
      </c>
      <c r="E12" s="283">
        <v>12</v>
      </c>
      <c r="F12" s="283">
        <v>2</v>
      </c>
      <c r="G12" s="283">
        <v>2</v>
      </c>
      <c r="H12" s="283">
        <v>930</v>
      </c>
      <c r="I12" s="284">
        <v>451</v>
      </c>
      <c r="K12" s="278">
        <f t="shared" si="2"/>
        <v>44.540229885057471</v>
      </c>
      <c r="L12" s="278">
        <f t="shared" si="3"/>
        <v>12.280701754385964</v>
      </c>
      <c r="M12" s="278">
        <f t="shared" si="4"/>
        <v>48.494623655913976</v>
      </c>
      <c r="O12" s="279">
        <f t="shared" si="5"/>
        <v>10.919540229885058</v>
      </c>
      <c r="P12" s="279">
        <f t="shared" si="6"/>
        <v>89.080459770114942</v>
      </c>
      <c r="Q12" s="289"/>
      <c r="R12" s="289"/>
    </row>
    <row r="13" spans="1:18" ht="14.25" thickBot="1" x14ac:dyDescent="0.3">
      <c r="A13" s="392" t="s">
        <v>10</v>
      </c>
      <c r="B13" s="393">
        <f t="shared" si="1"/>
        <v>1101</v>
      </c>
      <c r="C13" s="394">
        <f t="shared" si="0"/>
        <v>507</v>
      </c>
      <c r="D13" s="395">
        <v>111</v>
      </c>
      <c r="E13" s="395">
        <v>12</v>
      </c>
      <c r="F13" s="395">
        <v>0</v>
      </c>
      <c r="G13" s="395">
        <v>0</v>
      </c>
      <c r="H13" s="395">
        <v>990</v>
      </c>
      <c r="I13" s="396">
        <v>495</v>
      </c>
      <c r="K13" s="278">
        <f t="shared" si="2"/>
        <v>46.049046321525886</v>
      </c>
      <c r="L13" s="278">
        <f t="shared" si="3"/>
        <v>10.810810810810811</v>
      </c>
      <c r="M13" s="278">
        <f t="shared" si="4"/>
        <v>50</v>
      </c>
      <c r="O13" s="279">
        <f t="shared" si="5"/>
        <v>10.081743869209809</v>
      </c>
      <c r="P13" s="279">
        <f t="shared" si="6"/>
        <v>89.918256130790184</v>
      </c>
      <c r="Q13" s="289"/>
      <c r="R13" s="289"/>
    </row>
    <row r="14" spans="1:18" x14ac:dyDescent="0.25">
      <c r="A14" s="397" t="s">
        <v>11</v>
      </c>
      <c r="B14" s="398">
        <f t="shared" si="1"/>
        <v>4093</v>
      </c>
      <c r="C14" s="399">
        <f t="shared" si="0"/>
        <v>1223</v>
      </c>
      <c r="D14" s="400">
        <v>123</v>
      </c>
      <c r="E14" s="400">
        <v>22</v>
      </c>
      <c r="F14" s="400">
        <v>0</v>
      </c>
      <c r="G14" s="400">
        <v>0</v>
      </c>
      <c r="H14" s="400">
        <v>3970</v>
      </c>
      <c r="I14" s="401">
        <v>1201</v>
      </c>
      <c r="K14" s="278">
        <f t="shared" si="2"/>
        <v>29.880283410701196</v>
      </c>
      <c r="L14" s="278">
        <f t="shared" si="3"/>
        <v>17.886178861788618</v>
      </c>
      <c r="M14" s="278">
        <f t="shared" si="4"/>
        <v>30.251889168765743</v>
      </c>
      <c r="O14" s="279">
        <f t="shared" si="5"/>
        <v>3.005130710969949</v>
      </c>
      <c r="P14" s="279">
        <f t="shared" si="6"/>
        <v>96.994869289030049</v>
      </c>
      <c r="Q14" s="289"/>
      <c r="R14" s="289"/>
    </row>
    <row r="15" spans="1:18" x14ac:dyDescent="0.25">
      <c r="A15" s="280" t="s">
        <v>12</v>
      </c>
      <c r="B15" s="281">
        <f t="shared" si="1"/>
        <v>4166</v>
      </c>
      <c r="C15" s="282">
        <f t="shared" si="0"/>
        <v>1312</v>
      </c>
      <c r="D15" s="283">
        <v>138</v>
      </c>
      <c r="E15" s="283">
        <v>45</v>
      </c>
      <c r="F15" s="283">
        <v>0</v>
      </c>
      <c r="G15" s="283">
        <v>0</v>
      </c>
      <c r="H15" s="283">
        <v>4028</v>
      </c>
      <c r="I15" s="284">
        <v>1267</v>
      </c>
      <c r="K15" s="278">
        <f t="shared" si="2"/>
        <v>31.493038886221797</v>
      </c>
      <c r="L15" s="278">
        <f t="shared" si="3"/>
        <v>32.608695652173914</v>
      </c>
      <c r="M15" s="278">
        <f t="shared" si="4"/>
        <v>31.454816285998017</v>
      </c>
      <c r="O15" s="279">
        <f t="shared" si="5"/>
        <v>3.3125300048007684</v>
      </c>
      <c r="P15" s="279">
        <f t="shared" si="6"/>
        <v>96.687469995199223</v>
      </c>
      <c r="Q15" s="289"/>
      <c r="R15" s="289"/>
    </row>
    <row r="16" spans="1:18" ht="14.25" thickBot="1" x14ac:dyDescent="0.3">
      <c r="A16" s="388" t="s">
        <v>13</v>
      </c>
      <c r="B16" s="389">
        <f t="shared" si="1"/>
        <v>5499</v>
      </c>
      <c r="C16" s="346">
        <f t="shared" si="0"/>
        <v>1674</v>
      </c>
      <c r="D16" s="349">
        <v>151</v>
      </c>
      <c r="E16" s="349">
        <v>27</v>
      </c>
      <c r="F16" s="349">
        <v>0</v>
      </c>
      <c r="G16" s="349">
        <v>0</v>
      </c>
      <c r="H16" s="349">
        <v>5348</v>
      </c>
      <c r="I16" s="352">
        <v>1647</v>
      </c>
      <c r="K16" s="278">
        <f t="shared" si="2"/>
        <v>30.441898527004913</v>
      </c>
      <c r="L16" s="278">
        <f t="shared" si="3"/>
        <v>17.880794701986755</v>
      </c>
      <c r="M16" s="278">
        <f t="shared" si="4"/>
        <v>30.796559461480928</v>
      </c>
      <c r="O16" s="279">
        <f t="shared" si="5"/>
        <v>2.7459538097835972</v>
      </c>
      <c r="P16" s="279">
        <f t="shared" si="6"/>
        <v>97.2540461902164</v>
      </c>
      <c r="Q16" s="289"/>
      <c r="R16" s="289"/>
    </row>
    <row r="17" spans="1:23" x14ac:dyDescent="0.25">
      <c r="A17" s="384" t="s">
        <v>14</v>
      </c>
      <c r="B17" s="385">
        <f t="shared" si="1"/>
        <v>6002</v>
      </c>
      <c r="C17" s="328">
        <f t="shared" si="0"/>
        <v>1877</v>
      </c>
      <c r="D17" s="331">
        <v>171</v>
      </c>
      <c r="E17" s="331">
        <v>45</v>
      </c>
      <c r="F17" s="331">
        <v>0</v>
      </c>
      <c r="G17" s="331">
        <v>0</v>
      </c>
      <c r="H17" s="331">
        <v>5831</v>
      </c>
      <c r="I17" s="334">
        <v>1832</v>
      </c>
      <c r="K17" s="278">
        <f t="shared" si="2"/>
        <v>31.272909030323227</v>
      </c>
      <c r="L17" s="278">
        <f t="shared" si="3"/>
        <v>26.315789473684209</v>
      </c>
      <c r="M17" s="278">
        <f t="shared" si="4"/>
        <v>31.418281598353627</v>
      </c>
      <c r="O17" s="279">
        <f t="shared" si="5"/>
        <v>2.8490503165611463</v>
      </c>
      <c r="P17" s="279">
        <f t="shared" si="6"/>
        <v>97.150949683438853</v>
      </c>
      <c r="Q17" s="289"/>
      <c r="R17" s="289"/>
    </row>
    <row r="18" spans="1:23" x14ac:dyDescent="0.25">
      <c r="A18" s="280" t="s">
        <v>15</v>
      </c>
      <c r="B18" s="281">
        <f t="shared" si="1"/>
        <v>6600</v>
      </c>
      <c r="C18" s="282">
        <f t="shared" si="0"/>
        <v>2004</v>
      </c>
      <c r="D18" s="283">
        <v>272</v>
      </c>
      <c r="E18" s="283">
        <v>54</v>
      </c>
      <c r="F18" s="283">
        <v>0</v>
      </c>
      <c r="G18" s="283">
        <v>0</v>
      </c>
      <c r="H18" s="283">
        <v>6328</v>
      </c>
      <c r="I18" s="284">
        <v>1950</v>
      </c>
      <c r="K18" s="278">
        <f t="shared" si="2"/>
        <v>30.363636363636363</v>
      </c>
      <c r="L18" s="278">
        <f t="shared" si="3"/>
        <v>19.852941176470587</v>
      </c>
      <c r="M18" s="278">
        <f t="shared" si="4"/>
        <v>30.815423514538558</v>
      </c>
      <c r="O18" s="279">
        <f t="shared" si="5"/>
        <v>4.1212121212121211</v>
      </c>
      <c r="P18" s="279">
        <f t="shared" si="6"/>
        <v>95.878787878787875</v>
      </c>
      <c r="Q18" s="289"/>
      <c r="R18" s="289"/>
    </row>
    <row r="19" spans="1:23" x14ac:dyDescent="0.25">
      <c r="A19" s="280" t="s">
        <v>16</v>
      </c>
      <c r="B19" s="281">
        <f t="shared" si="1"/>
        <v>8218</v>
      </c>
      <c r="C19" s="282">
        <f t="shared" si="0"/>
        <v>2466</v>
      </c>
      <c r="D19" s="283">
        <v>248</v>
      </c>
      <c r="E19" s="283">
        <v>82</v>
      </c>
      <c r="F19" s="283">
        <v>0</v>
      </c>
      <c r="G19" s="283">
        <v>0</v>
      </c>
      <c r="H19" s="283">
        <v>7970</v>
      </c>
      <c r="I19" s="284">
        <v>2384</v>
      </c>
      <c r="K19" s="278">
        <f t="shared" si="2"/>
        <v>30.007301046483331</v>
      </c>
      <c r="L19" s="278">
        <f t="shared" si="3"/>
        <v>33.064516129032256</v>
      </c>
      <c r="M19" s="278">
        <f t="shared" si="4"/>
        <v>29.912170639899621</v>
      </c>
      <c r="O19" s="279">
        <f t="shared" si="5"/>
        <v>3.0177658797761011</v>
      </c>
      <c r="P19" s="279">
        <f t="shared" si="6"/>
        <v>96.982234120223893</v>
      </c>
      <c r="Q19" s="289"/>
      <c r="R19" s="289"/>
    </row>
    <row r="20" spans="1:23" x14ac:dyDescent="0.25">
      <c r="A20" s="280" t="s">
        <v>17</v>
      </c>
      <c r="B20" s="281">
        <f t="shared" si="1"/>
        <v>8687</v>
      </c>
      <c r="C20" s="282">
        <f t="shared" si="0"/>
        <v>2770</v>
      </c>
      <c r="D20" s="283">
        <v>326</v>
      </c>
      <c r="E20" s="283">
        <v>84</v>
      </c>
      <c r="F20" s="283">
        <v>0</v>
      </c>
      <c r="G20" s="283">
        <v>0</v>
      </c>
      <c r="H20" s="283">
        <v>8361</v>
      </c>
      <c r="I20" s="284">
        <v>2686</v>
      </c>
      <c r="K20" s="278">
        <f t="shared" si="2"/>
        <v>31.886727293657191</v>
      </c>
      <c r="L20" s="278">
        <f t="shared" si="3"/>
        <v>25.766871165644172</v>
      </c>
      <c r="M20" s="278">
        <f t="shared" si="4"/>
        <v>32.125343858390146</v>
      </c>
      <c r="O20" s="279">
        <f t="shared" si="5"/>
        <v>3.752733970300449</v>
      </c>
      <c r="P20" s="279">
        <f t="shared" si="6"/>
        <v>96.247266029699546</v>
      </c>
      <c r="Q20" s="289"/>
      <c r="R20" s="289"/>
    </row>
    <row r="21" spans="1:23" x14ac:dyDescent="0.25">
      <c r="A21" s="280" t="s">
        <v>18</v>
      </c>
      <c r="B21" s="281">
        <f t="shared" si="1"/>
        <v>10388</v>
      </c>
      <c r="C21" s="282">
        <f t="shared" si="0"/>
        <v>3456</v>
      </c>
      <c r="D21" s="283">
        <v>280</v>
      </c>
      <c r="E21" s="283">
        <v>83</v>
      </c>
      <c r="F21" s="283">
        <v>0</v>
      </c>
      <c r="G21" s="283">
        <v>0</v>
      </c>
      <c r="H21" s="283">
        <v>10108</v>
      </c>
      <c r="I21" s="284">
        <v>3373</v>
      </c>
      <c r="K21" s="278">
        <f t="shared" si="2"/>
        <v>33.269156719291495</v>
      </c>
      <c r="L21" s="278">
        <f t="shared" si="3"/>
        <v>29.642857142857142</v>
      </c>
      <c r="M21" s="278">
        <f t="shared" si="4"/>
        <v>33.369608231104074</v>
      </c>
      <c r="O21" s="279">
        <f t="shared" si="5"/>
        <v>2.6954177897574128</v>
      </c>
      <c r="P21" s="279">
        <f t="shared" si="6"/>
        <v>97.304582210242586</v>
      </c>
      <c r="Q21" s="289"/>
      <c r="R21" s="289"/>
    </row>
    <row r="22" spans="1:23" x14ac:dyDescent="0.25">
      <c r="A22" s="280" t="s">
        <v>19</v>
      </c>
      <c r="B22" s="281">
        <f t="shared" si="1"/>
        <v>12574</v>
      </c>
      <c r="C22" s="282">
        <f t="shared" si="0"/>
        <v>4276</v>
      </c>
      <c r="D22" s="283">
        <v>298</v>
      </c>
      <c r="E22" s="283">
        <v>98</v>
      </c>
      <c r="F22" s="283">
        <v>0</v>
      </c>
      <c r="G22" s="283">
        <v>0</v>
      </c>
      <c r="H22" s="283">
        <v>12276</v>
      </c>
      <c r="I22" s="284">
        <v>4178</v>
      </c>
      <c r="K22" s="278">
        <f t="shared" si="2"/>
        <v>34.006680451725785</v>
      </c>
      <c r="L22" s="278">
        <f t="shared" si="3"/>
        <v>32.885906040268459</v>
      </c>
      <c r="M22" s="278">
        <f t="shared" si="4"/>
        <v>34.033887259693714</v>
      </c>
      <c r="O22" s="279">
        <f t="shared" si="5"/>
        <v>2.3699697789088594</v>
      </c>
      <c r="P22" s="279">
        <f t="shared" si="6"/>
        <v>97.630030221091133</v>
      </c>
      <c r="Q22" s="289"/>
      <c r="R22" s="289"/>
    </row>
    <row r="23" spans="1:23" x14ac:dyDescent="0.25">
      <c r="A23" s="280" t="s">
        <v>20</v>
      </c>
      <c r="B23" s="281">
        <f t="shared" si="1"/>
        <v>14731</v>
      </c>
      <c r="C23" s="282">
        <f t="shared" si="0"/>
        <v>5099</v>
      </c>
      <c r="D23" s="283">
        <v>358</v>
      </c>
      <c r="E23" s="283">
        <v>132</v>
      </c>
      <c r="F23" s="283">
        <v>22</v>
      </c>
      <c r="G23" s="283">
        <v>2</v>
      </c>
      <c r="H23" s="283">
        <v>14351</v>
      </c>
      <c r="I23" s="284">
        <v>4965</v>
      </c>
      <c r="K23" s="278">
        <f t="shared" si="2"/>
        <v>34.614079152807001</v>
      </c>
      <c r="L23" s="278">
        <f t="shared" si="3"/>
        <v>35.263157894736842</v>
      </c>
      <c r="M23" s="278">
        <f t="shared" si="4"/>
        <v>34.59689220263396</v>
      </c>
      <c r="O23" s="279">
        <f t="shared" si="5"/>
        <v>2.5795940533568666</v>
      </c>
      <c r="P23" s="279">
        <f t="shared" si="6"/>
        <v>97.420405946643129</v>
      </c>
      <c r="Q23" s="289"/>
      <c r="R23" s="289"/>
    </row>
    <row r="24" spans="1:23" x14ac:dyDescent="0.25">
      <c r="A24" s="280" t="s">
        <v>21</v>
      </c>
      <c r="B24" s="281">
        <f t="shared" si="1"/>
        <v>16845</v>
      </c>
      <c r="C24" s="282">
        <f t="shared" si="0"/>
        <v>5902</v>
      </c>
      <c r="D24" s="283">
        <v>388</v>
      </c>
      <c r="E24" s="283">
        <v>134</v>
      </c>
      <c r="F24" s="283">
        <v>71</v>
      </c>
      <c r="G24" s="283">
        <v>14</v>
      </c>
      <c r="H24" s="283">
        <v>16386</v>
      </c>
      <c r="I24" s="284">
        <v>5754</v>
      </c>
      <c r="K24" s="278">
        <f t="shared" si="2"/>
        <v>35.037102997922233</v>
      </c>
      <c r="L24" s="278">
        <f t="shared" si="3"/>
        <v>32.244008714596951</v>
      </c>
      <c r="M24" s="278">
        <f t="shared" si="4"/>
        <v>35.115342365433904</v>
      </c>
      <c r="O24" s="279">
        <f t="shared" si="5"/>
        <v>2.7248441674087265</v>
      </c>
      <c r="P24" s="279">
        <f t="shared" si="6"/>
        <v>97.275155832591281</v>
      </c>
      <c r="Q24" s="289"/>
      <c r="R24" s="289"/>
    </row>
    <row r="25" spans="1:23" x14ac:dyDescent="0.25">
      <c r="A25" s="280" t="s">
        <v>22</v>
      </c>
      <c r="B25" s="281">
        <f t="shared" si="1"/>
        <v>21750</v>
      </c>
      <c r="C25" s="282">
        <f t="shared" si="0"/>
        <v>7430</v>
      </c>
      <c r="D25" s="283">
        <v>450</v>
      </c>
      <c r="E25" s="285">
        <v>145</v>
      </c>
      <c r="F25" s="283">
        <v>590</v>
      </c>
      <c r="G25" s="285">
        <v>128</v>
      </c>
      <c r="H25" s="283">
        <v>20710</v>
      </c>
      <c r="I25" s="286">
        <v>7157</v>
      </c>
      <c r="K25" s="278">
        <f t="shared" si="2"/>
        <v>34.160919540229884</v>
      </c>
      <c r="L25" s="278">
        <f t="shared" si="3"/>
        <v>26.25</v>
      </c>
      <c r="M25" s="278">
        <f t="shared" si="4"/>
        <v>34.558184451955576</v>
      </c>
      <c r="O25" s="279">
        <f t="shared" si="5"/>
        <v>4.7816091954022992</v>
      </c>
      <c r="P25" s="279">
        <f t="shared" si="6"/>
        <v>95.218390804597703</v>
      </c>
      <c r="Q25" s="289"/>
      <c r="R25" s="289"/>
    </row>
    <row r="26" spans="1:23" ht="14.25" thickBot="1" x14ac:dyDescent="0.3">
      <c r="A26" s="388" t="s">
        <v>23</v>
      </c>
      <c r="B26" s="389">
        <f t="shared" si="1"/>
        <v>24367</v>
      </c>
      <c r="C26" s="346">
        <f t="shared" si="0"/>
        <v>8318</v>
      </c>
      <c r="D26" s="349">
        <v>447</v>
      </c>
      <c r="E26" s="363">
        <v>129</v>
      </c>
      <c r="F26" s="349">
        <v>883</v>
      </c>
      <c r="G26" s="363">
        <v>191</v>
      </c>
      <c r="H26" s="349">
        <v>23037</v>
      </c>
      <c r="I26" s="364">
        <v>7998</v>
      </c>
      <c r="K26" s="278">
        <f t="shared" si="2"/>
        <v>34.136331924323883</v>
      </c>
      <c r="L26" s="278">
        <f t="shared" si="3"/>
        <v>24.060150375939848</v>
      </c>
      <c r="M26" s="278">
        <f t="shared" si="4"/>
        <v>34.718062247688501</v>
      </c>
      <c r="O26" s="279">
        <f t="shared" si="5"/>
        <v>5.4582016661878772</v>
      </c>
      <c r="P26" s="279">
        <f t="shared" si="6"/>
        <v>94.541798333812125</v>
      </c>
      <c r="Q26" s="289"/>
      <c r="R26" s="289"/>
    </row>
    <row r="27" spans="1:23" x14ac:dyDescent="0.25">
      <c r="A27" s="384" t="s">
        <v>24</v>
      </c>
      <c r="B27" s="385">
        <f t="shared" si="1"/>
        <v>27235</v>
      </c>
      <c r="C27" s="328">
        <f t="shared" si="0"/>
        <v>9694</v>
      </c>
      <c r="D27" s="331">
        <v>511</v>
      </c>
      <c r="E27" s="359">
        <v>152</v>
      </c>
      <c r="F27" s="331">
        <v>921</v>
      </c>
      <c r="G27" s="359">
        <v>226</v>
      </c>
      <c r="H27" s="331">
        <v>25803</v>
      </c>
      <c r="I27" s="360">
        <v>9316</v>
      </c>
      <c r="K27" s="278">
        <f t="shared" si="2"/>
        <v>35.593904901780796</v>
      </c>
      <c r="L27" s="278">
        <f t="shared" si="3"/>
        <v>26.396648044692739</v>
      </c>
      <c r="M27" s="278">
        <f t="shared" si="4"/>
        <v>36.104328953997602</v>
      </c>
      <c r="O27" s="279">
        <f t="shared" si="5"/>
        <v>5.2579401505415824</v>
      </c>
      <c r="P27" s="279">
        <f t="shared" si="6"/>
        <v>94.742059849458414</v>
      </c>
      <c r="Q27" s="289"/>
      <c r="R27" s="289"/>
    </row>
    <row r="28" spans="1:23" x14ac:dyDescent="0.25">
      <c r="A28" s="280" t="s">
        <v>25</v>
      </c>
      <c r="B28" s="281">
        <f t="shared" si="1"/>
        <v>28391</v>
      </c>
      <c r="C28" s="282">
        <f t="shared" si="0"/>
        <v>10352</v>
      </c>
      <c r="D28" s="283">
        <v>414</v>
      </c>
      <c r="E28" s="285">
        <v>112</v>
      </c>
      <c r="F28" s="283">
        <v>1047</v>
      </c>
      <c r="G28" s="285">
        <v>309</v>
      </c>
      <c r="H28" s="283">
        <v>26930</v>
      </c>
      <c r="I28" s="286">
        <v>9931</v>
      </c>
      <c r="K28" s="278">
        <f t="shared" si="2"/>
        <v>36.46225916663731</v>
      </c>
      <c r="L28" s="278">
        <f t="shared" si="3"/>
        <v>28.815879534565365</v>
      </c>
      <c r="M28" s="278">
        <f t="shared" si="4"/>
        <v>36.877088748607498</v>
      </c>
      <c r="O28" s="279">
        <f t="shared" si="5"/>
        <v>5.1459969708710505</v>
      </c>
      <c r="P28" s="279">
        <f t="shared" si="6"/>
        <v>94.854003029128947</v>
      </c>
      <c r="Q28" s="289"/>
      <c r="R28" s="289"/>
    </row>
    <row r="29" spans="1:23" x14ac:dyDescent="0.25">
      <c r="A29" s="280" t="s">
        <v>26</v>
      </c>
      <c r="B29" s="281">
        <f t="shared" si="1"/>
        <v>31879</v>
      </c>
      <c r="C29" s="282">
        <f t="shared" si="0"/>
        <v>11661</v>
      </c>
      <c r="D29" s="283">
        <v>322</v>
      </c>
      <c r="E29" s="285">
        <v>125</v>
      </c>
      <c r="F29" s="283">
        <v>1031</v>
      </c>
      <c r="G29" s="285">
        <v>295</v>
      </c>
      <c r="H29" s="283">
        <v>30526</v>
      </c>
      <c r="I29" s="286">
        <v>11241</v>
      </c>
      <c r="J29" s="270"/>
      <c r="K29" s="278">
        <f t="shared" si="2"/>
        <v>36.578939113523006</v>
      </c>
      <c r="L29" s="278">
        <f t="shared" si="3"/>
        <v>31.042128603104214</v>
      </c>
      <c r="M29" s="278">
        <f t="shared" si="4"/>
        <v>36.824346458756466</v>
      </c>
      <c r="O29" s="279">
        <f t="shared" si="5"/>
        <v>4.2441732802158159</v>
      </c>
      <c r="P29" s="279">
        <f t="shared" si="6"/>
        <v>95.755826719784181</v>
      </c>
      <c r="Q29" s="289"/>
      <c r="R29" s="289"/>
    </row>
    <row r="30" spans="1:23" x14ac:dyDescent="0.25">
      <c r="A30" s="280" t="s">
        <v>27</v>
      </c>
      <c r="B30" s="281">
        <f t="shared" si="1"/>
        <v>30280</v>
      </c>
      <c r="C30" s="282">
        <f t="shared" si="0"/>
        <v>11523</v>
      </c>
      <c r="D30" s="283">
        <v>335</v>
      </c>
      <c r="E30" s="285">
        <v>65</v>
      </c>
      <c r="F30" s="283">
        <v>1068</v>
      </c>
      <c r="G30" s="285">
        <v>314</v>
      </c>
      <c r="H30" s="283">
        <v>28877</v>
      </c>
      <c r="I30" s="286">
        <v>11144</v>
      </c>
      <c r="J30" s="270"/>
      <c r="K30" s="278">
        <f t="shared" si="2"/>
        <v>38.054821664464995</v>
      </c>
      <c r="L30" s="278">
        <f t="shared" si="3"/>
        <v>27.013542409123311</v>
      </c>
      <c r="M30" s="278">
        <f t="shared" si="4"/>
        <v>38.591266405790073</v>
      </c>
      <c r="O30" s="279">
        <f t="shared" si="5"/>
        <v>4.6334214002642007</v>
      </c>
      <c r="P30" s="279">
        <f t="shared" si="6"/>
        <v>95.366578599735803</v>
      </c>
      <c r="Q30" s="289"/>
      <c r="R30" s="289"/>
      <c r="W30" s="289" t="s">
        <v>148</v>
      </c>
    </row>
    <row r="31" spans="1:23" x14ac:dyDescent="0.25">
      <c r="A31" s="280" t="s">
        <v>28</v>
      </c>
      <c r="B31" s="281">
        <f t="shared" si="1"/>
        <v>31112</v>
      </c>
      <c r="C31" s="282">
        <f t="shared" si="0"/>
        <v>12512</v>
      </c>
      <c r="D31" s="283">
        <v>595</v>
      </c>
      <c r="E31" s="285">
        <v>181</v>
      </c>
      <c r="F31" s="283">
        <v>1006</v>
      </c>
      <c r="G31" s="285">
        <v>276</v>
      </c>
      <c r="H31" s="283">
        <v>29511</v>
      </c>
      <c r="I31" s="286">
        <v>12055</v>
      </c>
      <c r="K31" s="278">
        <f t="shared" si="2"/>
        <v>40.215993828747749</v>
      </c>
      <c r="L31" s="278">
        <f t="shared" si="3"/>
        <v>28.544659587757653</v>
      </c>
      <c r="M31" s="278">
        <f t="shared" si="4"/>
        <v>40.849174883941579</v>
      </c>
      <c r="O31" s="279">
        <f t="shared" si="5"/>
        <v>5.1459244021599382</v>
      </c>
      <c r="P31" s="279">
        <f t="shared" si="6"/>
        <v>94.854075597840065</v>
      </c>
      <c r="Q31" s="289"/>
      <c r="R31" s="289"/>
      <c r="W31" s="289" t="s">
        <v>145</v>
      </c>
    </row>
    <row r="32" spans="1:23" x14ac:dyDescent="0.25">
      <c r="A32" s="280" t="s">
        <v>29</v>
      </c>
      <c r="B32" s="281">
        <f t="shared" si="1"/>
        <v>32485</v>
      </c>
      <c r="C32" s="282">
        <f t="shared" si="0"/>
        <v>13868</v>
      </c>
      <c r="D32" s="283">
        <v>438</v>
      </c>
      <c r="E32" s="285">
        <v>147</v>
      </c>
      <c r="F32" s="283">
        <v>963</v>
      </c>
      <c r="G32" s="285">
        <v>256</v>
      </c>
      <c r="H32" s="283">
        <v>31084</v>
      </c>
      <c r="I32" s="286">
        <v>13465</v>
      </c>
      <c r="K32" s="278">
        <f t="shared" si="2"/>
        <v>42.690472525781132</v>
      </c>
      <c r="L32" s="278">
        <f t="shared" si="3"/>
        <v>28.765167737330476</v>
      </c>
      <c r="M32" s="278">
        <f t="shared" si="4"/>
        <v>43.318105777892164</v>
      </c>
      <c r="O32" s="279">
        <f t="shared" si="5"/>
        <v>4.3127597352624285</v>
      </c>
      <c r="P32" s="279">
        <f t="shared" si="6"/>
        <v>95.687240264737568</v>
      </c>
      <c r="Q32" s="289"/>
      <c r="R32" s="289"/>
      <c r="W32" s="289" t="s">
        <v>149</v>
      </c>
    </row>
    <row r="33" spans="1:18" x14ac:dyDescent="0.25">
      <c r="A33" s="280" t="s">
        <v>30</v>
      </c>
      <c r="B33" s="281">
        <f t="shared" si="1"/>
        <v>31097</v>
      </c>
      <c r="C33" s="282">
        <f t="shared" si="0"/>
        <v>13327</v>
      </c>
      <c r="D33" s="283">
        <v>291</v>
      </c>
      <c r="E33" s="402">
        <v>87</v>
      </c>
      <c r="F33" s="283">
        <v>968</v>
      </c>
      <c r="G33" s="402">
        <v>306</v>
      </c>
      <c r="H33" s="283">
        <v>29838</v>
      </c>
      <c r="I33" s="403">
        <v>12934</v>
      </c>
      <c r="K33" s="278">
        <f t="shared" si="2"/>
        <v>42.856224073061711</v>
      </c>
      <c r="L33" s="278">
        <f t="shared" si="3"/>
        <v>31.215250198570292</v>
      </c>
      <c r="M33" s="278">
        <f t="shared" si="4"/>
        <v>43.347409343789799</v>
      </c>
      <c r="O33" s="279">
        <f t="shared" si="5"/>
        <v>4.0486220535742996</v>
      </c>
      <c r="P33" s="279">
        <f t="shared" si="6"/>
        <v>95.951377946425694</v>
      </c>
      <c r="Q33" s="289"/>
      <c r="R33" s="289"/>
    </row>
    <row r="34" spans="1:18" x14ac:dyDescent="0.25">
      <c r="A34" s="280" t="s">
        <v>31</v>
      </c>
      <c r="B34" s="281">
        <f t="shared" si="1"/>
        <v>31472</v>
      </c>
      <c r="C34" s="282">
        <f t="shared" si="0"/>
        <v>13794</v>
      </c>
      <c r="D34" s="283">
        <v>213</v>
      </c>
      <c r="E34" s="402">
        <v>63</v>
      </c>
      <c r="F34" s="283">
        <v>938</v>
      </c>
      <c r="G34" s="402">
        <v>279</v>
      </c>
      <c r="H34" s="283">
        <v>30321</v>
      </c>
      <c r="I34" s="403">
        <v>13452</v>
      </c>
      <c r="K34" s="278">
        <f t="shared" si="2"/>
        <v>43.82943568886629</v>
      </c>
      <c r="L34" s="278">
        <f t="shared" si="3"/>
        <v>29.713292788879237</v>
      </c>
      <c r="M34" s="278">
        <f t="shared" si="4"/>
        <v>44.365291382210344</v>
      </c>
      <c r="O34" s="279">
        <f t="shared" si="5"/>
        <v>3.6572191154041684</v>
      </c>
      <c r="P34" s="279">
        <f t="shared" si="6"/>
        <v>96.34278088459584</v>
      </c>
      <c r="Q34" s="289"/>
      <c r="R34" s="289"/>
    </row>
    <row r="35" spans="1:18" x14ac:dyDescent="0.25">
      <c r="A35" s="280" t="s">
        <v>32</v>
      </c>
      <c r="B35" s="281">
        <f>D35+F35+H35</f>
        <v>31989</v>
      </c>
      <c r="C35" s="282">
        <f>E35+G35+I35</f>
        <v>14403</v>
      </c>
      <c r="D35" s="283">
        <v>113</v>
      </c>
      <c r="E35" s="402">
        <v>33</v>
      </c>
      <c r="F35" s="283">
        <v>981</v>
      </c>
      <c r="G35" s="402">
        <v>306</v>
      </c>
      <c r="H35" s="283">
        <v>30895</v>
      </c>
      <c r="I35" s="403">
        <v>14064</v>
      </c>
      <c r="K35" s="278">
        <f t="shared" si="2"/>
        <v>45.024852292975709</v>
      </c>
      <c r="L35" s="278">
        <f t="shared" si="3"/>
        <v>30.987202925045704</v>
      </c>
      <c r="M35" s="278">
        <f t="shared" si="4"/>
        <v>45.521929114743486</v>
      </c>
      <c r="O35" s="279">
        <f t="shared" si="5"/>
        <v>3.4199255994248023</v>
      </c>
      <c r="P35" s="279">
        <f t="shared" si="6"/>
        <v>96.580074400575199</v>
      </c>
      <c r="Q35" s="289"/>
      <c r="R35" s="289"/>
    </row>
    <row r="36" spans="1:18" ht="14.25" thickBot="1" x14ac:dyDescent="0.3">
      <c r="A36" s="414" t="s">
        <v>33</v>
      </c>
      <c r="B36" s="389">
        <f t="shared" si="1"/>
        <v>32304</v>
      </c>
      <c r="C36" s="346">
        <f t="shared" si="0"/>
        <v>14716</v>
      </c>
      <c r="D36" s="349">
        <v>118</v>
      </c>
      <c r="E36" s="415">
        <v>29</v>
      </c>
      <c r="F36" s="349">
        <v>979</v>
      </c>
      <c r="G36" s="415">
        <v>308</v>
      </c>
      <c r="H36" s="349">
        <v>31207</v>
      </c>
      <c r="I36" s="416">
        <v>14379</v>
      </c>
      <c r="K36" s="278">
        <f t="shared" si="2"/>
        <v>45.554730064388309</v>
      </c>
      <c r="L36" s="278">
        <f t="shared" si="3"/>
        <v>30.720145852324521</v>
      </c>
      <c r="M36" s="278">
        <f t="shared" si="4"/>
        <v>46.076200852372864</v>
      </c>
      <c r="O36" s="279">
        <f t="shared" si="5"/>
        <v>3.3958642892521049</v>
      </c>
      <c r="P36" s="279">
        <f t="shared" si="6"/>
        <v>96.604135710747897</v>
      </c>
      <c r="Q36" s="289"/>
      <c r="R36" s="289"/>
    </row>
    <row r="37" spans="1:18" x14ac:dyDescent="0.25">
      <c r="A37" s="384" t="s">
        <v>34</v>
      </c>
      <c r="B37" s="385">
        <f t="shared" si="1"/>
        <v>32297</v>
      </c>
      <c r="C37" s="328">
        <f t="shared" si="0"/>
        <v>14972</v>
      </c>
      <c r="D37" s="331">
        <v>105</v>
      </c>
      <c r="E37" s="412">
        <v>32</v>
      </c>
      <c r="F37" s="331">
        <v>627</v>
      </c>
      <c r="G37" s="412">
        <v>230</v>
      </c>
      <c r="H37" s="331">
        <v>31565</v>
      </c>
      <c r="I37" s="413">
        <v>14710</v>
      </c>
      <c r="K37" s="278">
        <f t="shared" si="2"/>
        <v>46.357246803108652</v>
      </c>
      <c r="L37" s="278">
        <f t="shared" si="3"/>
        <v>35.79234972677596</v>
      </c>
      <c r="M37" s="278">
        <f t="shared" si="4"/>
        <v>46.602249326786001</v>
      </c>
      <c r="O37" s="279">
        <f t="shared" si="5"/>
        <v>2.2664643774963618</v>
      </c>
      <c r="P37" s="279">
        <f t="shared" si="6"/>
        <v>97.733535622503638</v>
      </c>
      <c r="Q37" s="289"/>
      <c r="R37" s="289"/>
    </row>
    <row r="38" spans="1:18" x14ac:dyDescent="0.25">
      <c r="A38" s="280" t="s">
        <v>35</v>
      </c>
      <c r="B38" s="281">
        <f t="shared" si="1"/>
        <v>32183</v>
      </c>
      <c r="C38" s="282">
        <f t="shared" si="0"/>
        <v>15025</v>
      </c>
      <c r="D38" s="283">
        <v>174</v>
      </c>
      <c r="E38" s="402">
        <v>51</v>
      </c>
      <c r="F38" s="283">
        <v>658</v>
      </c>
      <c r="G38" s="402">
        <v>244</v>
      </c>
      <c r="H38" s="283">
        <v>31351</v>
      </c>
      <c r="I38" s="403">
        <v>14730</v>
      </c>
      <c r="K38" s="278">
        <f t="shared" si="2"/>
        <v>46.686138644626048</v>
      </c>
      <c r="L38" s="278">
        <f t="shared" si="3"/>
        <v>35.456730769230774</v>
      </c>
      <c r="M38" s="278">
        <f t="shared" si="4"/>
        <v>46.98414723613282</v>
      </c>
      <c r="O38" s="279">
        <f t="shared" si="5"/>
        <v>2.5852157971599912</v>
      </c>
      <c r="P38" s="279">
        <f t="shared" si="6"/>
        <v>97.414784202840011</v>
      </c>
      <c r="Q38" s="289"/>
      <c r="R38" s="289"/>
    </row>
    <row r="39" spans="1:18" x14ac:dyDescent="0.25">
      <c r="A39" s="280" t="s">
        <v>36</v>
      </c>
      <c r="B39" s="281">
        <f t="shared" si="1"/>
        <v>32553</v>
      </c>
      <c r="C39" s="282">
        <f t="shared" si="0"/>
        <v>15341</v>
      </c>
      <c r="D39" s="283">
        <v>171</v>
      </c>
      <c r="E39" s="402">
        <v>53</v>
      </c>
      <c r="F39" s="283">
        <v>698</v>
      </c>
      <c r="G39" s="402">
        <v>261</v>
      </c>
      <c r="H39" s="283">
        <v>31684</v>
      </c>
      <c r="I39" s="403">
        <v>15027</v>
      </c>
      <c r="K39" s="278">
        <f t="shared" si="2"/>
        <v>47.126224925506101</v>
      </c>
      <c r="L39" s="278">
        <f t="shared" si="3"/>
        <v>36.133486766398157</v>
      </c>
      <c r="M39" s="278">
        <f t="shared" si="4"/>
        <v>47.427723772250978</v>
      </c>
      <c r="O39" s="279">
        <f t="shared" si="5"/>
        <v>2.6694928270819895</v>
      </c>
      <c r="P39" s="279">
        <f t="shared" si="6"/>
        <v>97.330507172918018</v>
      </c>
      <c r="Q39" s="289"/>
      <c r="R39" s="289"/>
    </row>
    <row r="40" spans="1:18" x14ac:dyDescent="0.25">
      <c r="A40" s="280" t="s">
        <v>37</v>
      </c>
      <c r="B40" s="281">
        <f t="shared" si="1"/>
        <v>31879</v>
      </c>
      <c r="C40" s="282">
        <f t="shared" si="0"/>
        <v>15149</v>
      </c>
      <c r="D40" s="283">
        <v>164</v>
      </c>
      <c r="E40" s="402">
        <v>50</v>
      </c>
      <c r="F40" s="283">
        <v>693</v>
      </c>
      <c r="G40" s="402">
        <v>257</v>
      </c>
      <c r="H40" s="283">
        <v>31022</v>
      </c>
      <c r="I40" s="403">
        <v>14842</v>
      </c>
      <c r="K40" s="278">
        <f t="shared" si="2"/>
        <v>47.52031117663666</v>
      </c>
      <c r="L40" s="278">
        <f t="shared" si="3"/>
        <v>35.822637106184359</v>
      </c>
      <c r="M40" s="278">
        <f t="shared" si="4"/>
        <v>47.843465927406356</v>
      </c>
      <c r="O40" s="279">
        <f t="shared" si="5"/>
        <v>2.6882900969290127</v>
      </c>
      <c r="P40" s="279">
        <f t="shared" si="6"/>
        <v>97.311709903070991</v>
      </c>
      <c r="Q40" s="289"/>
      <c r="R40" s="289"/>
    </row>
    <row r="41" spans="1:18" x14ac:dyDescent="0.3">
      <c r="A41" s="405" t="s">
        <v>42</v>
      </c>
      <c r="B41" s="406">
        <f t="shared" si="1"/>
        <v>31280</v>
      </c>
      <c r="C41" s="407">
        <f t="shared" si="0"/>
        <v>15049</v>
      </c>
      <c r="D41" s="408">
        <v>182</v>
      </c>
      <c r="E41" s="408">
        <v>59</v>
      </c>
      <c r="F41" s="408">
        <v>700</v>
      </c>
      <c r="G41" s="408">
        <v>257</v>
      </c>
      <c r="H41" s="408">
        <v>30398</v>
      </c>
      <c r="I41" s="409">
        <v>14733</v>
      </c>
      <c r="K41" s="278">
        <f t="shared" si="2"/>
        <v>48.11061381074169</v>
      </c>
      <c r="L41" s="278">
        <f t="shared" si="3"/>
        <v>35.827664399092974</v>
      </c>
      <c r="M41" s="278">
        <f t="shared" si="4"/>
        <v>48.467004408184749</v>
      </c>
      <c r="O41" s="279">
        <f t="shared" si="5"/>
        <v>2.8196930946291561</v>
      </c>
      <c r="P41" s="279">
        <f t="shared" si="6"/>
        <v>97.180306905370841</v>
      </c>
      <c r="Q41" s="289"/>
      <c r="R41" s="289"/>
    </row>
    <row r="42" spans="1:18" x14ac:dyDescent="0.3">
      <c r="A42" s="405">
        <v>2015</v>
      </c>
      <c r="B42" s="406">
        <f t="shared" ref="B42" si="7">D42+F42+H42</f>
        <v>31194</v>
      </c>
      <c r="C42" s="407">
        <f t="shared" ref="C42" si="8">E42+G42+I42</f>
        <v>15082</v>
      </c>
      <c r="D42" s="408">
        <v>188</v>
      </c>
      <c r="E42" s="408">
        <v>70</v>
      </c>
      <c r="F42" s="408">
        <v>693</v>
      </c>
      <c r="G42" s="408">
        <v>248</v>
      </c>
      <c r="H42" s="408">
        <v>30313</v>
      </c>
      <c r="I42" s="409">
        <v>14764</v>
      </c>
      <c r="K42" s="278">
        <f t="shared" ref="K42" si="9">C42/B42*100</f>
        <v>48.349041482336347</v>
      </c>
      <c r="L42" s="278">
        <f t="shared" ref="L42" si="10">(E42+G42)/(D42+F42)*100</f>
        <v>36.095346197502835</v>
      </c>
      <c r="M42" s="278">
        <f t="shared" ref="M42" si="11">I42/H42*100</f>
        <v>48.705175997096958</v>
      </c>
      <c r="O42" s="279">
        <f t="shared" ref="O42" si="12">(D42+F42)/B42*100</f>
        <v>2.8242610758479194</v>
      </c>
      <c r="P42" s="279">
        <f t="shared" ref="P42" si="13">H42/B42*100</f>
        <v>97.175738924152071</v>
      </c>
      <c r="Q42" s="289"/>
      <c r="R42" s="289"/>
    </row>
    <row r="43" spans="1:18" x14ac:dyDescent="0.3">
      <c r="A43" s="405">
        <v>2016</v>
      </c>
      <c r="B43" s="406">
        <f t="shared" ref="B43:C45" si="14">D43+F43+H43</f>
        <v>29502</v>
      </c>
      <c r="C43" s="407">
        <f t="shared" si="14"/>
        <v>14353</v>
      </c>
      <c r="D43" s="408">
        <v>160</v>
      </c>
      <c r="E43" s="408">
        <v>77</v>
      </c>
      <c r="F43" s="408">
        <v>684</v>
      </c>
      <c r="G43" s="408">
        <v>253</v>
      </c>
      <c r="H43" s="408">
        <v>28658</v>
      </c>
      <c r="I43" s="409">
        <v>14023</v>
      </c>
      <c r="K43" s="278">
        <f t="shared" ref="K43:K44" si="15">C43/B43*100</f>
        <v>48.650938919395301</v>
      </c>
      <c r="L43" s="278">
        <f t="shared" ref="L43:L44" si="16">(E43+G43)/(D43+F43)*100</f>
        <v>39.099526066350712</v>
      </c>
      <c r="M43" s="278">
        <f t="shared" ref="M43:M44" si="17">I43/H43*100</f>
        <v>48.932235326959308</v>
      </c>
      <c r="O43" s="279"/>
      <c r="P43" s="279"/>
      <c r="Q43" s="289"/>
      <c r="R43" s="289"/>
    </row>
    <row r="44" spans="1:18" x14ac:dyDescent="0.3">
      <c r="A44" s="405">
        <v>2017</v>
      </c>
      <c r="B44" s="406">
        <f t="shared" si="14"/>
        <v>28436</v>
      </c>
      <c r="C44" s="407">
        <f t="shared" si="14"/>
        <v>13929</v>
      </c>
      <c r="D44" s="408">
        <v>171</v>
      </c>
      <c r="E44" s="408">
        <v>81</v>
      </c>
      <c r="F44" s="408">
        <v>620</v>
      </c>
      <c r="G44" s="408">
        <v>226</v>
      </c>
      <c r="H44" s="408">
        <v>27645</v>
      </c>
      <c r="I44" s="409">
        <v>13622</v>
      </c>
      <c r="K44" s="278">
        <f t="shared" si="15"/>
        <v>48.983682655788435</v>
      </c>
      <c r="L44" s="278">
        <f t="shared" si="16"/>
        <v>38.811630847029079</v>
      </c>
      <c r="M44" s="278">
        <f t="shared" si="17"/>
        <v>49.274733224814618</v>
      </c>
      <c r="O44" s="279">
        <f>(D44+F44)/B44*100</f>
        <v>2.7816851877901252</v>
      </c>
      <c r="P44" s="279">
        <f>H44/B44*100</f>
        <v>97.218314812209869</v>
      </c>
      <c r="Q44" s="289"/>
      <c r="R44" s="289"/>
    </row>
    <row r="45" spans="1:18" x14ac:dyDescent="0.3">
      <c r="A45" s="405">
        <v>2018</v>
      </c>
      <c r="B45" s="406">
        <f t="shared" si="14"/>
        <v>28518</v>
      </c>
      <c r="C45" s="407">
        <f t="shared" si="14"/>
        <v>14081</v>
      </c>
      <c r="D45" s="408">
        <v>188</v>
      </c>
      <c r="E45" s="408">
        <v>93</v>
      </c>
      <c r="F45" s="408">
        <v>639</v>
      </c>
      <c r="G45" s="408">
        <v>233</v>
      </c>
      <c r="H45" s="408">
        <v>27691</v>
      </c>
      <c r="I45" s="409">
        <v>13755</v>
      </c>
      <c r="K45" s="278">
        <f t="shared" ref="K45:K47" si="18">C45/B45*100</f>
        <v>49.375832807349745</v>
      </c>
      <c r="L45" s="278">
        <f t="shared" ref="L45:L47" si="19">(E45+G45)/(D45+F45)*100</f>
        <v>39.419588875453449</v>
      </c>
      <c r="M45" s="278">
        <f t="shared" ref="M45:M47" si="20">I45/H45*100</f>
        <v>49.673179011231085</v>
      </c>
      <c r="N45" s="277"/>
      <c r="O45" s="277"/>
      <c r="P45" s="277"/>
    </row>
    <row r="46" spans="1:18" ht="14.25" thickBot="1" x14ac:dyDescent="0.35">
      <c r="A46" s="619">
        <v>2019</v>
      </c>
      <c r="B46" s="620">
        <f t="shared" ref="B46" si="21">D46+F46+H46</f>
        <v>24760</v>
      </c>
      <c r="C46" s="621">
        <f t="shared" ref="C46" si="22">E46+G46+I46</f>
        <v>11913</v>
      </c>
      <c r="D46" s="622">
        <v>163</v>
      </c>
      <c r="E46" s="622">
        <v>73</v>
      </c>
      <c r="F46" s="622">
        <v>608</v>
      </c>
      <c r="G46" s="622">
        <v>215</v>
      </c>
      <c r="H46" s="622">
        <v>23989</v>
      </c>
      <c r="I46" s="623">
        <v>11625</v>
      </c>
      <c r="K46" s="278">
        <f>C46/B46*100</f>
        <v>48.113893376413571</v>
      </c>
      <c r="L46" s="278">
        <f>(E46+G46)/(D46+F46)*100</f>
        <v>37.354085603112843</v>
      </c>
      <c r="M46" s="278">
        <f t="shared" si="20"/>
        <v>48.459710700737837</v>
      </c>
      <c r="N46" s="277"/>
      <c r="O46" s="277"/>
      <c r="P46" s="277"/>
    </row>
    <row r="47" spans="1:18" x14ac:dyDescent="0.3">
      <c r="A47" s="617">
        <v>2020</v>
      </c>
      <c r="B47" s="627">
        <f t="shared" ref="B47" si="23">D47+F47+H47</f>
        <v>25126</v>
      </c>
      <c r="C47" s="625">
        <f t="shared" ref="C47" si="24">E47+G47+I47</f>
        <v>12181</v>
      </c>
      <c r="D47" s="614">
        <v>197</v>
      </c>
      <c r="E47" s="614">
        <v>84</v>
      </c>
      <c r="F47" s="614">
        <v>649</v>
      </c>
      <c r="G47" s="614">
        <v>238</v>
      </c>
      <c r="H47" s="614">
        <v>24280</v>
      </c>
      <c r="I47" s="616">
        <v>11859</v>
      </c>
      <c r="K47" s="278">
        <f t="shared" si="18"/>
        <v>48.479662500994984</v>
      </c>
      <c r="L47" s="278">
        <f t="shared" si="19"/>
        <v>38.061465721040186</v>
      </c>
      <c r="M47" s="278">
        <f t="shared" si="20"/>
        <v>48.842668863261949</v>
      </c>
    </row>
    <row r="48" spans="1:18" x14ac:dyDescent="0.3">
      <c r="A48" s="405">
        <v>2021</v>
      </c>
      <c r="B48" s="628">
        <f t="shared" ref="B48" si="25">D48+F48+H48</f>
        <v>25510</v>
      </c>
      <c r="C48" s="624">
        <f t="shared" ref="C48" si="26">E48+G48+I48</f>
        <v>12735</v>
      </c>
      <c r="D48" s="315">
        <v>209</v>
      </c>
      <c r="E48" s="315">
        <v>92</v>
      </c>
      <c r="F48" s="315">
        <v>686</v>
      </c>
      <c r="G48" s="315">
        <v>244</v>
      </c>
      <c r="H48" s="315">
        <v>24615</v>
      </c>
      <c r="I48" s="317">
        <v>12399</v>
      </c>
      <c r="K48" s="278">
        <f t="shared" ref="K48" si="27">C48/B48*100</f>
        <v>49.921599372794986</v>
      </c>
      <c r="L48" s="278">
        <f t="shared" ref="L48" si="28">(E48+G48)/(D48+F48)*100</f>
        <v>37.541899441340782</v>
      </c>
      <c r="M48" s="278">
        <f t="shared" ref="M48" si="29">I48/H48*100</f>
        <v>50.37172455819622</v>
      </c>
    </row>
    <row r="49" spans="1:18" x14ac:dyDescent="0.3">
      <c r="A49" s="405">
        <v>2022</v>
      </c>
      <c r="B49" s="628">
        <f t="shared" ref="B49" si="30">D49+F49+H49</f>
        <v>25804</v>
      </c>
      <c r="C49" s="624">
        <f t="shared" ref="C49" si="31">E49+G49+I49</f>
        <v>13020</v>
      </c>
      <c r="D49" s="315">
        <v>212</v>
      </c>
      <c r="E49" s="315">
        <v>89</v>
      </c>
      <c r="F49" s="315">
        <v>684</v>
      </c>
      <c r="G49" s="315">
        <v>253</v>
      </c>
      <c r="H49" s="315">
        <v>24908</v>
      </c>
      <c r="I49" s="317">
        <v>12678</v>
      </c>
      <c r="K49" s="278">
        <f t="shared" ref="K49:K50" si="32">C49/B49*100</f>
        <v>50.457293442877074</v>
      </c>
      <c r="L49" s="278">
        <f t="shared" ref="L49:L50" si="33">(E49+G49)/(D49+F49)*100</f>
        <v>38.169642857142854</v>
      </c>
      <c r="M49" s="278">
        <f t="shared" ref="M49:M50" si="34">I49/H49*100</f>
        <v>50.899309458808418</v>
      </c>
    </row>
    <row r="50" spans="1:18" x14ac:dyDescent="0.3">
      <c r="A50" s="405">
        <v>2023</v>
      </c>
      <c r="B50" s="628">
        <f t="shared" ref="B50" si="35">D50+F50+H50</f>
        <v>25489</v>
      </c>
      <c r="C50" s="624">
        <f t="shared" ref="C50" si="36">E50+G50+I50</f>
        <v>12968</v>
      </c>
      <c r="D50" s="315">
        <v>94</v>
      </c>
      <c r="E50" s="315">
        <v>34</v>
      </c>
      <c r="F50" s="315">
        <v>686</v>
      </c>
      <c r="G50" s="315">
        <v>271</v>
      </c>
      <c r="H50" s="315">
        <v>24709</v>
      </c>
      <c r="I50" s="317">
        <v>12663</v>
      </c>
      <c r="K50" s="278">
        <f t="shared" si="32"/>
        <v>50.876848836753105</v>
      </c>
      <c r="L50" s="278">
        <f t="shared" si="33"/>
        <v>39.102564102564102</v>
      </c>
      <c r="M50" s="278">
        <f t="shared" si="34"/>
        <v>51.24853292322635</v>
      </c>
    </row>
    <row r="51" spans="1:18" ht="14.25" thickBot="1" x14ac:dyDescent="0.35">
      <c r="A51" s="417">
        <v>2024</v>
      </c>
      <c r="B51" s="629">
        <v>25559</v>
      </c>
      <c r="C51" s="626">
        <v>13218</v>
      </c>
      <c r="D51" s="380">
        <v>109</v>
      </c>
      <c r="E51" s="380">
        <v>38</v>
      </c>
      <c r="F51" s="380">
        <v>653</v>
      </c>
      <c r="G51" s="380">
        <v>253</v>
      </c>
      <c r="H51" s="380">
        <v>24797</v>
      </c>
      <c r="I51" s="382">
        <v>12927</v>
      </c>
      <c r="K51" s="278"/>
      <c r="L51" s="278"/>
      <c r="M51" s="278"/>
    </row>
    <row r="52" spans="1:18" s="811" customFormat="1" x14ac:dyDescent="0.3">
      <c r="A52" s="805"/>
      <c r="B52" s="806"/>
      <c r="C52" s="806"/>
      <c r="D52" s="807"/>
      <c r="E52" s="807"/>
      <c r="F52" s="807"/>
      <c r="G52" s="807"/>
      <c r="H52" s="807"/>
      <c r="I52" s="807"/>
      <c r="J52" s="808"/>
      <c r="K52" s="809"/>
      <c r="L52" s="809"/>
      <c r="M52" s="809"/>
      <c r="N52" s="810"/>
      <c r="O52" s="810"/>
      <c r="P52" s="810"/>
    </row>
    <row r="53" spans="1:18" x14ac:dyDescent="0.3">
      <c r="A53" s="235" t="s">
        <v>120</v>
      </c>
      <c r="B53" s="290"/>
      <c r="C53" s="290"/>
      <c r="D53" s="290"/>
      <c r="E53" s="290"/>
      <c r="F53" s="290"/>
      <c r="G53" s="290"/>
      <c r="H53" s="290"/>
      <c r="I53" s="290"/>
      <c r="K53" s="391"/>
      <c r="L53" s="391"/>
      <c r="M53" s="391"/>
      <c r="N53" s="391"/>
      <c r="O53" s="391"/>
    </row>
    <row r="54" spans="1:18" x14ac:dyDescent="0.3">
      <c r="A54" s="235" t="s">
        <v>157</v>
      </c>
      <c r="B54" s="235"/>
      <c r="C54" s="235"/>
      <c r="D54" s="235"/>
      <c r="E54" s="235"/>
      <c r="F54" s="235"/>
      <c r="G54" s="235"/>
      <c r="H54" s="410"/>
      <c r="I54" s="235"/>
      <c r="K54" s="268"/>
      <c r="L54" s="268"/>
      <c r="M54" s="268"/>
      <c r="N54" s="268"/>
      <c r="O54" s="289"/>
      <c r="P54" s="289"/>
      <c r="Q54" s="289"/>
      <c r="R54" s="289"/>
    </row>
    <row r="55" spans="1:18" x14ac:dyDescent="0.3">
      <c r="A55" s="235" t="s">
        <v>154</v>
      </c>
      <c r="B55" s="235"/>
      <c r="C55" s="235"/>
      <c r="D55" s="235"/>
      <c r="E55" s="235"/>
      <c r="F55" s="235"/>
      <c r="G55" s="235"/>
      <c r="H55" s="410"/>
      <c r="I55" s="235"/>
      <c r="K55" s="268"/>
      <c r="L55" s="268"/>
      <c r="M55" s="268"/>
      <c r="N55" s="268"/>
      <c r="O55" s="289"/>
      <c r="P55" s="289"/>
      <c r="Q55" s="289"/>
      <c r="R55" s="289"/>
    </row>
    <row r="56" spans="1:18" x14ac:dyDescent="0.3">
      <c r="A56" s="411" t="s">
        <v>158</v>
      </c>
      <c r="B56" s="235"/>
      <c r="C56" s="235"/>
      <c r="D56" s="235"/>
      <c r="E56" s="235"/>
      <c r="F56" s="235"/>
      <c r="G56" s="235"/>
      <c r="H56" s="410"/>
      <c r="I56" s="235"/>
      <c r="K56" s="268"/>
      <c r="L56" s="268"/>
      <c r="M56" s="268"/>
      <c r="N56" s="268"/>
      <c r="O56" s="289"/>
      <c r="P56" s="289"/>
      <c r="Q56" s="289"/>
      <c r="R56" s="289"/>
    </row>
    <row r="57" spans="1:18" x14ac:dyDescent="0.3">
      <c r="A57" s="233" t="s">
        <v>115</v>
      </c>
      <c r="B57" s="290"/>
      <c r="C57" s="290"/>
      <c r="D57" s="290"/>
      <c r="E57" s="290"/>
      <c r="F57" s="290"/>
      <c r="G57" s="290"/>
      <c r="H57" s="290"/>
      <c r="I57" s="290"/>
      <c r="K57" s="391"/>
      <c r="L57" s="391"/>
      <c r="M57" s="391"/>
      <c r="N57" s="391"/>
      <c r="O57" s="391"/>
    </row>
    <row r="58" spans="1:18" x14ac:dyDescent="0.3">
      <c r="A58" s="293" t="s">
        <v>142</v>
      </c>
    </row>
    <row r="60" spans="1:18" x14ac:dyDescent="0.3">
      <c r="B60" s="268"/>
      <c r="C60" s="268"/>
      <c r="D60" s="268"/>
      <c r="E60" s="268"/>
      <c r="F60" s="268"/>
      <c r="G60" s="268"/>
      <c r="H60" s="268"/>
      <c r="I60" s="268"/>
    </row>
    <row r="61" spans="1:18" x14ac:dyDescent="0.3">
      <c r="B61" s="268"/>
      <c r="C61" s="268"/>
      <c r="D61" s="268"/>
      <c r="E61" s="268"/>
      <c r="F61" s="268"/>
      <c r="G61" s="268"/>
      <c r="H61" s="268"/>
      <c r="I61" s="268"/>
    </row>
    <row r="62" spans="1:18" x14ac:dyDescent="0.3">
      <c r="B62" s="268"/>
      <c r="C62" s="268"/>
      <c r="D62" s="268"/>
      <c r="E62" s="268"/>
      <c r="F62" s="268"/>
      <c r="G62" s="268"/>
      <c r="H62" s="268"/>
      <c r="I62" s="268"/>
    </row>
    <row r="63" spans="1:18" x14ac:dyDescent="0.3">
      <c r="B63" s="268"/>
      <c r="C63" s="268"/>
      <c r="D63" s="268"/>
      <c r="E63" s="268"/>
      <c r="F63" s="268"/>
      <c r="G63" s="268"/>
      <c r="H63" s="268"/>
      <c r="I63" s="268"/>
    </row>
    <row r="64" spans="1:18" x14ac:dyDescent="0.3">
      <c r="B64" s="268"/>
      <c r="C64" s="268"/>
      <c r="D64" s="268"/>
      <c r="E64" s="268"/>
      <c r="F64" s="268"/>
      <c r="G64" s="268"/>
      <c r="H64" s="268"/>
      <c r="I64" s="268"/>
    </row>
    <row r="65" spans="2:9" x14ac:dyDescent="0.3">
      <c r="B65" s="268"/>
      <c r="C65" s="268"/>
      <c r="D65" s="268"/>
      <c r="E65" s="268"/>
      <c r="F65" s="268"/>
      <c r="G65" s="268"/>
      <c r="H65" s="268"/>
      <c r="I65" s="268"/>
    </row>
    <row r="66" spans="2:9" x14ac:dyDescent="0.3">
      <c r="B66" s="268"/>
      <c r="C66" s="268"/>
      <c r="D66" s="268"/>
      <c r="E66" s="268"/>
      <c r="F66" s="268"/>
      <c r="G66" s="268"/>
      <c r="H66" s="268"/>
      <c r="I66" s="268"/>
    </row>
    <row r="67" spans="2:9" x14ac:dyDescent="0.3">
      <c r="B67" s="268"/>
      <c r="C67" s="268"/>
      <c r="D67" s="268"/>
      <c r="E67" s="268"/>
      <c r="F67" s="268"/>
      <c r="G67" s="268"/>
      <c r="H67" s="268"/>
      <c r="I67" s="268"/>
    </row>
    <row r="68" spans="2:9" x14ac:dyDescent="0.3">
      <c r="B68" s="268"/>
      <c r="C68" s="268"/>
      <c r="D68" s="268"/>
      <c r="E68" s="268"/>
      <c r="F68" s="268"/>
      <c r="G68" s="268"/>
      <c r="H68" s="268"/>
      <c r="I68" s="268"/>
    </row>
    <row r="69" spans="2:9" x14ac:dyDescent="0.3">
      <c r="B69" s="268"/>
      <c r="C69" s="268"/>
      <c r="D69" s="268"/>
      <c r="E69" s="268"/>
      <c r="F69" s="268"/>
      <c r="G69" s="268"/>
      <c r="H69" s="268"/>
      <c r="I69" s="268"/>
    </row>
    <row r="70" spans="2:9" x14ac:dyDescent="0.3">
      <c r="B70" s="268"/>
      <c r="C70" s="268"/>
      <c r="D70" s="268"/>
      <c r="E70" s="268"/>
      <c r="F70" s="268"/>
      <c r="G70" s="268"/>
      <c r="H70" s="268"/>
      <c r="I70" s="268"/>
    </row>
    <row r="71" spans="2:9" x14ac:dyDescent="0.3">
      <c r="B71" s="268"/>
      <c r="C71" s="268"/>
      <c r="D71" s="268"/>
      <c r="E71" s="268"/>
      <c r="F71" s="268"/>
      <c r="G71" s="268"/>
      <c r="H71" s="268"/>
      <c r="I71" s="268"/>
    </row>
    <row r="72" spans="2:9" x14ac:dyDescent="0.3">
      <c r="B72" s="268"/>
      <c r="C72" s="268"/>
      <c r="D72" s="268"/>
      <c r="E72" s="268"/>
      <c r="F72" s="268"/>
      <c r="G72" s="268"/>
      <c r="H72" s="268"/>
      <c r="I72" s="268"/>
    </row>
    <row r="73" spans="2:9" x14ac:dyDescent="0.3">
      <c r="B73" s="268"/>
      <c r="C73" s="268"/>
      <c r="D73" s="268"/>
      <c r="E73" s="268"/>
      <c r="F73" s="268"/>
      <c r="G73" s="268"/>
      <c r="H73" s="268"/>
      <c r="I73" s="268"/>
    </row>
    <row r="74" spans="2:9" x14ac:dyDescent="0.3">
      <c r="B74" s="268"/>
      <c r="C74" s="268"/>
      <c r="D74" s="268"/>
      <c r="E74" s="268"/>
      <c r="F74" s="268"/>
      <c r="G74" s="268"/>
      <c r="H74" s="268"/>
      <c r="I74" s="268"/>
    </row>
    <row r="75" spans="2:9" x14ac:dyDescent="0.3">
      <c r="B75" s="268"/>
      <c r="C75" s="268"/>
      <c r="D75" s="268"/>
      <c r="E75" s="268"/>
      <c r="F75" s="268"/>
      <c r="G75" s="268"/>
      <c r="H75" s="268"/>
      <c r="I75" s="268"/>
    </row>
    <row r="76" spans="2:9" x14ac:dyDescent="0.3">
      <c r="B76" s="268"/>
      <c r="C76" s="268"/>
      <c r="D76" s="268"/>
      <c r="E76" s="268"/>
      <c r="F76" s="268"/>
      <c r="G76" s="268"/>
      <c r="H76" s="268"/>
      <c r="I76" s="268"/>
    </row>
    <row r="77" spans="2:9" x14ac:dyDescent="0.3">
      <c r="B77" s="268"/>
      <c r="C77" s="268"/>
      <c r="D77" s="268"/>
      <c r="E77" s="268"/>
      <c r="F77" s="268"/>
      <c r="G77" s="268"/>
      <c r="H77" s="268"/>
      <c r="I77" s="268"/>
    </row>
    <row r="78" spans="2:9" x14ac:dyDescent="0.3">
      <c r="B78" s="268"/>
      <c r="C78" s="268"/>
      <c r="D78" s="268"/>
      <c r="E78" s="268"/>
      <c r="F78" s="268"/>
      <c r="G78" s="268"/>
      <c r="H78" s="268"/>
      <c r="I78" s="268"/>
    </row>
    <row r="79" spans="2:9" x14ac:dyDescent="0.3">
      <c r="B79" s="268"/>
      <c r="C79" s="268"/>
      <c r="D79" s="268"/>
      <c r="E79" s="268"/>
      <c r="F79" s="268"/>
      <c r="G79" s="268"/>
      <c r="H79" s="268"/>
      <c r="I79" s="268"/>
    </row>
    <row r="80" spans="2:9" x14ac:dyDescent="0.3">
      <c r="B80" s="268"/>
      <c r="C80" s="268"/>
      <c r="D80" s="268"/>
      <c r="E80" s="268"/>
      <c r="F80" s="268"/>
      <c r="G80" s="268"/>
      <c r="H80" s="268"/>
      <c r="I80" s="268"/>
    </row>
    <row r="81" spans="2:9" x14ac:dyDescent="0.3">
      <c r="B81" s="268"/>
      <c r="C81" s="268"/>
      <c r="D81" s="268"/>
      <c r="E81" s="268"/>
      <c r="F81" s="268"/>
      <c r="G81" s="268"/>
      <c r="H81" s="268"/>
      <c r="I81" s="268"/>
    </row>
    <row r="82" spans="2:9" x14ac:dyDescent="0.3">
      <c r="B82" s="268"/>
      <c r="C82" s="268"/>
      <c r="D82" s="268"/>
      <c r="E82" s="268"/>
      <c r="F82" s="268"/>
      <c r="G82" s="268"/>
      <c r="H82" s="268"/>
      <c r="I82" s="268"/>
    </row>
    <row r="83" spans="2:9" x14ac:dyDescent="0.3">
      <c r="B83" s="268"/>
      <c r="C83" s="268"/>
      <c r="D83" s="268"/>
      <c r="E83" s="268"/>
      <c r="F83" s="268"/>
      <c r="G83" s="268"/>
      <c r="H83" s="268"/>
      <c r="I83" s="268"/>
    </row>
    <row r="84" spans="2:9" x14ac:dyDescent="0.3">
      <c r="B84" s="268"/>
      <c r="C84" s="268"/>
      <c r="D84" s="268"/>
      <c r="E84" s="268"/>
      <c r="F84" s="268"/>
      <c r="G84" s="268"/>
      <c r="H84" s="268"/>
      <c r="I84" s="268"/>
    </row>
    <row r="85" spans="2:9" x14ac:dyDescent="0.3">
      <c r="B85" s="268"/>
      <c r="C85" s="268"/>
      <c r="D85" s="268"/>
      <c r="E85" s="268"/>
      <c r="F85" s="268"/>
      <c r="G85" s="268"/>
      <c r="H85" s="268"/>
      <c r="I85" s="268"/>
    </row>
    <row r="86" spans="2:9" x14ac:dyDescent="0.3">
      <c r="B86" s="268"/>
      <c r="C86" s="268"/>
      <c r="D86" s="268"/>
      <c r="E86" s="268"/>
      <c r="F86" s="268"/>
      <c r="G86" s="268"/>
      <c r="H86" s="268"/>
      <c r="I86" s="268"/>
    </row>
    <row r="87" spans="2:9" x14ac:dyDescent="0.3">
      <c r="B87" s="268"/>
      <c r="C87" s="268"/>
      <c r="D87" s="268"/>
      <c r="E87" s="268"/>
      <c r="F87" s="268"/>
      <c r="G87" s="268"/>
      <c r="H87" s="268"/>
      <c r="I87" s="268"/>
    </row>
    <row r="88" spans="2:9" x14ac:dyDescent="0.3">
      <c r="B88" s="268"/>
      <c r="C88" s="268"/>
      <c r="D88" s="268"/>
      <c r="E88" s="268"/>
      <c r="F88" s="268"/>
      <c r="G88" s="268"/>
      <c r="H88" s="268"/>
      <c r="I88" s="268"/>
    </row>
    <row r="89" spans="2:9" x14ac:dyDescent="0.3">
      <c r="B89" s="268"/>
      <c r="C89" s="268"/>
      <c r="D89" s="268"/>
      <c r="E89" s="268"/>
      <c r="F89" s="268"/>
      <c r="G89" s="268"/>
      <c r="H89" s="268"/>
      <c r="I89" s="268"/>
    </row>
    <row r="90" spans="2:9" x14ac:dyDescent="0.3">
      <c r="B90" s="268"/>
      <c r="C90" s="268"/>
      <c r="D90" s="268"/>
      <c r="E90" s="268"/>
      <c r="F90" s="268"/>
      <c r="G90" s="268"/>
      <c r="H90" s="268"/>
      <c r="I90" s="268"/>
    </row>
    <row r="91" spans="2:9" x14ac:dyDescent="0.3">
      <c r="B91" s="268"/>
      <c r="C91" s="268"/>
      <c r="D91" s="268"/>
      <c r="E91" s="268"/>
      <c r="F91" s="268"/>
      <c r="G91" s="268"/>
      <c r="H91" s="268"/>
      <c r="I91" s="268"/>
    </row>
    <row r="92" spans="2:9" x14ac:dyDescent="0.3">
      <c r="B92" s="268"/>
      <c r="C92" s="268"/>
      <c r="D92" s="268"/>
      <c r="E92" s="268"/>
      <c r="F92" s="268"/>
      <c r="G92" s="268"/>
      <c r="H92" s="268"/>
      <c r="I92" s="268"/>
    </row>
    <row r="93" spans="2:9" x14ac:dyDescent="0.3">
      <c r="B93" s="268"/>
      <c r="C93" s="268"/>
      <c r="D93" s="268"/>
      <c r="E93" s="268"/>
      <c r="F93" s="268"/>
      <c r="G93" s="268"/>
      <c r="H93" s="268"/>
      <c r="I93" s="268"/>
    </row>
    <row r="94" spans="2:9" x14ac:dyDescent="0.3">
      <c r="B94" s="268"/>
      <c r="C94" s="268"/>
      <c r="D94" s="268"/>
      <c r="E94" s="268"/>
      <c r="F94" s="268"/>
      <c r="G94" s="268"/>
      <c r="H94" s="268"/>
      <c r="I94" s="268"/>
    </row>
    <row r="95" spans="2:9" x14ac:dyDescent="0.3">
      <c r="B95" s="268"/>
      <c r="C95" s="268"/>
      <c r="D95" s="268"/>
      <c r="E95" s="268"/>
      <c r="F95" s="268"/>
      <c r="G95" s="268"/>
      <c r="H95" s="268"/>
      <c r="I95" s="268"/>
    </row>
    <row r="96" spans="2:9" x14ac:dyDescent="0.3">
      <c r="B96" s="268"/>
      <c r="C96" s="268"/>
      <c r="D96" s="268"/>
      <c r="E96" s="268"/>
      <c r="F96" s="268"/>
      <c r="G96" s="268"/>
      <c r="H96" s="268"/>
      <c r="I96" s="268"/>
    </row>
    <row r="97" spans="2:9" x14ac:dyDescent="0.3">
      <c r="B97" s="268"/>
      <c r="C97" s="268"/>
      <c r="D97" s="268"/>
      <c r="E97" s="268"/>
      <c r="F97" s="268"/>
      <c r="G97" s="268"/>
      <c r="H97" s="268"/>
      <c r="I97" s="268"/>
    </row>
    <row r="98" spans="2:9" x14ac:dyDescent="0.3">
      <c r="B98" s="268"/>
      <c r="C98" s="268"/>
      <c r="D98" s="268"/>
      <c r="E98" s="268"/>
      <c r="F98" s="268"/>
      <c r="G98" s="268"/>
      <c r="H98" s="268"/>
      <c r="I98" s="268"/>
    </row>
    <row r="99" spans="2:9" x14ac:dyDescent="0.3">
      <c r="B99" s="268"/>
      <c r="C99" s="268"/>
      <c r="D99" s="268"/>
      <c r="E99" s="268"/>
      <c r="F99" s="268"/>
      <c r="G99" s="268"/>
      <c r="H99" s="268"/>
      <c r="I99" s="268"/>
    </row>
    <row r="100" spans="2:9" x14ac:dyDescent="0.3">
      <c r="B100" s="268"/>
      <c r="C100" s="268"/>
      <c r="D100" s="268"/>
      <c r="E100" s="268"/>
      <c r="F100" s="268"/>
      <c r="G100" s="268"/>
      <c r="H100" s="268"/>
      <c r="I100" s="268"/>
    </row>
    <row r="101" spans="2:9" x14ac:dyDescent="0.3">
      <c r="B101" s="268"/>
      <c r="C101" s="268"/>
      <c r="D101" s="268"/>
      <c r="E101" s="268"/>
      <c r="F101" s="268"/>
      <c r="G101" s="268"/>
      <c r="H101" s="268"/>
      <c r="I101" s="268"/>
    </row>
    <row r="102" spans="2:9" x14ac:dyDescent="0.3">
      <c r="B102" s="268"/>
      <c r="C102" s="268"/>
      <c r="D102" s="268"/>
      <c r="E102" s="268"/>
      <c r="F102" s="268"/>
      <c r="G102" s="268"/>
      <c r="H102" s="268"/>
      <c r="I102" s="268"/>
    </row>
  </sheetData>
  <mergeCells count="6">
    <mergeCell ref="B3:I3"/>
    <mergeCell ref="A4:A5"/>
    <mergeCell ref="B4:C4"/>
    <mergeCell ref="D4:E4"/>
    <mergeCell ref="F4:G4"/>
    <mergeCell ref="H4:I4"/>
  </mergeCells>
  <phoneticPr fontId="1" type="noConversion"/>
  <pageMargins left="0.7" right="0.7" top="0.75" bottom="0.75" header="0.3" footer="0.3"/>
  <pageSetup paperSize="9" orientation="portrait" r:id="rId1"/>
  <ignoredErrors>
    <ignoredError sqref="A7:A41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W104"/>
  <sheetViews>
    <sheetView topLeftCell="A12" zoomScale="70" zoomScaleNormal="70" workbookViewId="0">
      <selection activeCell="I65" sqref="I65:I66"/>
    </sheetView>
  </sheetViews>
  <sheetFormatPr defaultRowHeight="16.5" x14ac:dyDescent="0.3"/>
  <cols>
    <col min="1" max="1" width="9" style="16"/>
    <col min="2" max="3" width="9" style="2"/>
    <col min="4" max="5" width="9" style="187"/>
    <col min="6" max="11" width="9" style="2"/>
    <col min="13" max="15" width="9" style="16"/>
    <col min="16" max="17" width="9" style="182"/>
    <col min="18" max="23" width="9" style="16"/>
  </cols>
  <sheetData>
    <row r="2" spans="1:23" ht="21" thickBot="1" x14ac:dyDescent="0.35">
      <c r="B2" s="5"/>
      <c r="C2" s="5"/>
      <c r="D2" s="188"/>
      <c r="E2" s="188"/>
      <c r="K2" s="16"/>
    </row>
    <row r="3" spans="1:23" ht="17.25" thickBot="1" x14ac:dyDescent="0.35">
      <c r="B3" s="680" t="s">
        <v>50</v>
      </c>
      <c r="C3" s="681"/>
      <c r="D3" s="681"/>
      <c r="E3" s="681"/>
      <c r="F3" s="681"/>
      <c r="G3" s="681"/>
      <c r="H3" s="681"/>
      <c r="I3" s="681"/>
      <c r="J3" s="681"/>
      <c r="K3" s="682"/>
      <c r="M3" s="170" t="s">
        <v>0</v>
      </c>
      <c r="N3" s="696" t="s">
        <v>100</v>
      </c>
      <c r="O3" s="697"/>
      <c r="P3" s="697"/>
      <c r="Q3" s="697"/>
      <c r="R3" s="697"/>
      <c r="S3" s="697"/>
      <c r="T3" s="697"/>
      <c r="U3" s="697"/>
      <c r="V3" s="697"/>
      <c r="W3" s="723"/>
    </row>
    <row r="4" spans="1:23" x14ac:dyDescent="0.3">
      <c r="A4" s="683" t="s">
        <v>0</v>
      </c>
      <c r="B4" s="685" t="s">
        <v>44</v>
      </c>
      <c r="C4" s="686"/>
      <c r="D4" s="690" t="s">
        <v>98</v>
      </c>
      <c r="E4" s="691"/>
      <c r="F4" s="687" t="s">
        <v>1</v>
      </c>
      <c r="G4" s="688"/>
      <c r="H4" s="687" t="s">
        <v>2</v>
      </c>
      <c r="I4" s="688"/>
      <c r="J4" s="687" t="s">
        <v>3</v>
      </c>
      <c r="K4" s="689"/>
      <c r="M4" s="170"/>
      <c r="N4" s="172" t="s">
        <v>44</v>
      </c>
      <c r="O4" s="173"/>
      <c r="P4" s="189" t="s">
        <v>95</v>
      </c>
      <c r="Q4" s="190"/>
      <c r="R4" s="174" t="s">
        <v>1</v>
      </c>
      <c r="S4" s="174"/>
      <c r="T4" s="174" t="s">
        <v>2</v>
      </c>
      <c r="U4" s="174"/>
      <c r="V4" s="174" t="s">
        <v>3</v>
      </c>
      <c r="W4" s="174"/>
    </row>
    <row r="5" spans="1:23" x14ac:dyDescent="0.3">
      <c r="A5" s="684"/>
      <c r="B5" s="122" t="s">
        <v>48</v>
      </c>
      <c r="C5" s="175" t="s">
        <v>49</v>
      </c>
      <c r="D5" s="183" t="s">
        <v>48</v>
      </c>
      <c r="E5" s="184" t="s">
        <v>49</v>
      </c>
      <c r="F5" s="176" t="s">
        <v>48</v>
      </c>
      <c r="G5" s="176" t="s">
        <v>49</v>
      </c>
      <c r="H5" s="176" t="s">
        <v>48</v>
      </c>
      <c r="I5" s="176" t="s">
        <v>49</v>
      </c>
      <c r="J5" s="176" t="s">
        <v>48</v>
      </c>
      <c r="K5" s="178" t="s">
        <v>49</v>
      </c>
      <c r="M5" s="171"/>
      <c r="N5" s="66" t="s">
        <v>45</v>
      </c>
      <c r="O5" s="43" t="s">
        <v>46</v>
      </c>
      <c r="P5" s="183" t="s">
        <v>45</v>
      </c>
      <c r="Q5" s="184" t="s">
        <v>46</v>
      </c>
      <c r="R5" s="40" t="s">
        <v>45</v>
      </c>
      <c r="S5" s="40" t="s">
        <v>46</v>
      </c>
      <c r="T5" s="40" t="s">
        <v>45</v>
      </c>
      <c r="U5" s="40" t="s">
        <v>46</v>
      </c>
      <c r="V5" s="40" t="s">
        <v>45</v>
      </c>
      <c r="W5" s="40" t="s">
        <v>46</v>
      </c>
    </row>
    <row r="6" spans="1:23" x14ac:dyDescent="0.3">
      <c r="A6" s="19">
        <v>1979</v>
      </c>
      <c r="B6" s="123">
        <f>F6+H6+J6</f>
        <v>626</v>
      </c>
      <c r="C6" s="21">
        <f t="shared" ref="C6:C42" si="0">G6+I6+K6</f>
        <v>226</v>
      </c>
      <c r="D6" s="185">
        <f>SUM(F6,H6,J6)</f>
        <v>626</v>
      </c>
      <c r="E6" s="185">
        <f>SUM(G6,I6,K6)</f>
        <v>226</v>
      </c>
      <c r="F6" s="21">
        <v>86</v>
      </c>
      <c r="G6" s="21">
        <v>5</v>
      </c>
      <c r="H6" s="21">
        <v>26</v>
      </c>
      <c r="I6" s="21">
        <v>23</v>
      </c>
      <c r="J6" s="21">
        <v>514</v>
      </c>
      <c r="K6" s="22">
        <v>198</v>
      </c>
      <c r="M6" s="38">
        <v>1979</v>
      </c>
      <c r="N6" s="45">
        <v>1</v>
      </c>
      <c r="O6" s="21">
        <v>0</v>
      </c>
      <c r="P6" s="185">
        <f>SUM(R6,T6,V6)</f>
        <v>1</v>
      </c>
      <c r="Q6" s="185">
        <f>SUM(S6,U6,W6)</f>
        <v>0</v>
      </c>
      <c r="R6" s="21">
        <v>0</v>
      </c>
      <c r="S6" s="21">
        <v>0</v>
      </c>
      <c r="T6" s="21">
        <v>0</v>
      </c>
      <c r="U6" s="21">
        <v>0</v>
      </c>
      <c r="V6" s="21">
        <v>1</v>
      </c>
      <c r="W6" s="61">
        <v>0</v>
      </c>
    </row>
    <row r="7" spans="1:23" x14ac:dyDescent="0.3">
      <c r="A7" s="23" t="s">
        <v>4</v>
      </c>
      <c r="B7" s="124">
        <f t="shared" ref="B7:C43" si="1">F7+H7+J7</f>
        <v>622</v>
      </c>
      <c r="C7" s="21">
        <f t="shared" si="0"/>
        <v>194</v>
      </c>
      <c r="D7" s="185">
        <f t="shared" ref="D7:D48" si="2">SUM(F7,H7,J7)</f>
        <v>622</v>
      </c>
      <c r="E7" s="185">
        <f t="shared" ref="E7:E48" si="3">SUM(G7,I7,K7)</f>
        <v>194</v>
      </c>
      <c r="F7" s="21">
        <v>106</v>
      </c>
      <c r="G7" s="21">
        <v>4</v>
      </c>
      <c r="H7" s="21">
        <v>21</v>
      </c>
      <c r="I7" s="21">
        <v>20</v>
      </c>
      <c r="J7" s="21">
        <v>495</v>
      </c>
      <c r="K7" s="25">
        <v>170</v>
      </c>
      <c r="M7" s="41" t="s">
        <v>4</v>
      </c>
      <c r="N7" s="46">
        <v>0</v>
      </c>
      <c r="O7" s="21">
        <v>0</v>
      </c>
      <c r="P7" s="185">
        <f t="shared" ref="P7:Q48" si="4">SUM(R7,T7,V7)</f>
        <v>0</v>
      </c>
      <c r="Q7" s="185">
        <f t="shared" si="4"/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67">
        <v>0</v>
      </c>
    </row>
    <row r="8" spans="1:23" x14ac:dyDescent="0.3">
      <c r="A8" s="23" t="s">
        <v>5</v>
      </c>
      <c r="B8" s="124">
        <f t="shared" si="1"/>
        <v>855</v>
      </c>
      <c r="C8" s="21">
        <f t="shared" si="0"/>
        <v>285</v>
      </c>
      <c r="D8" s="185">
        <f t="shared" si="2"/>
        <v>855</v>
      </c>
      <c r="E8" s="185">
        <f t="shared" si="3"/>
        <v>285</v>
      </c>
      <c r="F8" s="21">
        <v>126</v>
      </c>
      <c r="G8" s="21">
        <v>6</v>
      </c>
      <c r="H8" s="21">
        <v>20</v>
      </c>
      <c r="I8" s="21">
        <v>18</v>
      </c>
      <c r="J8" s="21">
        <v>709</v>
      </c>
      <c r="K8" s="22">
        <v>261</v>
      </c>
      <c r="M8" s="41" t="s">
        <v>5</v>
      </c>
      <c r="N8" s="46">
        <v>7</v>
      </c>
      <c r="O8" s="21">
        <v>1</v>
      </c>
      <c r="P8" s="185">
        <f t="shared" si="4"/>
        <v>7</v>
      </c>
      <c r="Q8" s="185">
        <f t="shared" si="4"/>
        <v>1</v>
      </c>
      <c r="R8" s="21">
        <v>0</v>
      </c>
      <c r="S8" s="21">
        <v>0</v>
      </c>
      <c r="T8" s="21">
        <v>0</v>
      </c>
      <c r="U8" s="21">
        <v>0</v>
      </c>
      <c r="V8" s="21">
        <v>7</v>
      </c>
      <c r="W8" s="61">
        <v>1</v>
      </c>
    </row>
    <row r="9" spans="1:23" x14ac:dyDescent="0.3">
      <c r="A9" s="23" t="s">
        <v>6</v>
      </c>
      <c r="B9" s="124">
        <f t="shared" si="1"/>
        <v>968</v>
      </c>
      <c r="C9" s="21">
        <f t="shared" si="0"/>
        <v>351</v>
      </c>
      <c r="D9" s="185">
        <f t="shared" si="2"/>
        <v>968</v>
      </c>
      <c r="E9" s="185">
        <f t="shared" si="3"/>
        <v>351</v>
      </c>
      <c r="F9" s="21">
        <v>143</v>
      </c>
      <c r="G9" s="21">
        <v>12</v>
      </c>
      <c r="H9" s="21">
        <v>12</v>
      </c>
      <c r="I9" s="21">
        <v>12</v>
      </c>
      <c r="J9" s="21">
        <v>813</v>
      </c>
      <c r="K9" s="22">
        <v>327</v>
      </c>
      <c r="M9" s="41" t="s">
        <v>6</v>
      </c>
      <c r="N9" s="46">
        <v>4</v>
      </c>
      <c r="O9" s="21">
        <v>0</v>
      </c>
      <c r="P9" s="185">
        <f t="shared" si="4"/>
        <v>4</v>
      </c>
      <c r="Q9" s="185">
        <f t="shared" si="4"/>
        <v>0</v>
      </c>
      <c r="R9" s="21">
        <v>0</v>
      </c>
      <c r="S9" s="21">
        <v>0</v>
      </c>
      <c r="T9" s="21">
        <v>0</v>
      </c>
      <c r="U9" s="21">
        <v>0</v>
      </c>
      <c r="V9" s="21">
        <v>4</v>
      </c>
      <c r="W9" s="61">
        <v>0</v>
      </c>
    </row>
    <row r="10" spans="1:23" x14ac:dyDescent="0.3">
      <c r="A10" s="23" t="s">
        <v>7</v>
      </c>
      <c r="B10" s="124">
        <f t="shared" si="1"/>
        <v>1014</v>
      </c>
      <c r="C10" s="21">
        <f t="shared" si="0"/>
        <v>406</v>
      </c>
      <c r="D10" s="185">
        <f t="shared" si="2"/>
        <v>1014</v>
      </c>
      <c r="E10" s="185">
        <f t="shared" si="3"/>
        <v>406</v>
      </c>
      <c r="F10" s="21">
        <v>148</v>
      </c>
      <c r="G10" s="21">
        <v>9</v>
      </c>
      <c r="H10" s="21">
        <v>2</v>
      </c>
      <c r="I10" s="21">
        <v>2</v>
      </c>
      <c r="J10" s="21">
        <v>864</v>
      </c>
      <c r="K10" s="22">
        <v>395</v>
      </c>
      <c r="M10" s="41" t="s">
        <v>7</v>
      </c>
      <c r="N10" s="46">
        <v>3</v>
      </c>
      <c r="O10" s="21">
        <v>0</v>
      </c>
      <c r="P10" s="185">
        <f t="shared" si="4"/>
        <v>3</v>
      </c>
      <c r="Q10" s="185">
        <f t="shared" si="4"/>
        <v>0</v>
      </c>
      <c r="R10" s="21">
        <v>0</v>
      </c>
      <c r="S10" s="21">
        <v>0</v>
      </c>
      <c r="T10" s="21">
        <v>0</v>
      </c>
      <c r="U10" s="21">
        <v>0</v>
      </c>
      <c r="V10" s="21">
        <v>3</v>
      </c>
      <c r="W10" s="61">
        <v>0</v>
      </c>
    </row>
    <row r="11" spans="1:23" x14ac:dyDescent="0.3">
      <c r="A11" s="23" t="s">
        <v>8</v>
      </c>
      <c r="B11" s="124">
        <f t="shared" si="1"/>
        <v>1001</v>
      </c>
      <c r="C11" s="21">
        <f t="shared" si="0"/>
        <v>419</v>
      </c>
      <c r="D11" s="185">
        <f t="shared" si="2"/>
        <v>1001</v>
      </c>
      <c r="E11" s="185">
        <f t="shared" si="3"/>
        <v>419</v>
      </c>
      <c r="F11" s="21">
        <v>137</v>
      </c>
      <c r="G11" s="21">
        <v>11</v>
      </c>
      <c r="H11" s="21">
        <v>2</v>
      </c>
      <c r="I11" s="21">
        <v>2</v>
      </c>
      <c r="J11" s="21">
        <v>862</v>
      </c>
      <c r="K11" s="22">
        <v>406</v>
      </c>
      <c r="M11" s="41" t="s">
        <v>8</v>
      </c>
      <c r="N11" s="46">
        <v>3</v>
      </c>
      <c r="O11" s="21">
        <v>0</v>
      </c>
      <c r="P11" s="185">
        <f t="shared" si="4"/>
        <v>3</v>
      </c>
      <c r="Q11" s="185">
        <f t="shared" si="4"/>
        <v>0</v>
      </c>
      <c r="R11" s="21">
        <v>0</v>
      </c>
      <c r="S11" s="21">
        <v>0</v>
      </c>
      <c r="T11" s="21">
        <v>0</v>
      </c>
      <c r="U11" s="21">
        <v>0</v>
      </c>
      <c r="V11" s="21">
        <v>3</v>
      </c>
      <c r="W11" s="61">
        <v>0</v>
      </c>
    </row>
    <row r="12" spans="1:23" x14ac:dyDescent="0.3">
      <c r="A12" s="23" t="s">
        <v>9</v>
      </c>
      <c r="B12" s="124">
        <f t="shared" si="1"/>
        <v>1044</v>
      </c>
      <c r="C12" s="21">
        <f t="shared" si="0"/>
        <v>465</v>
      </c>
      <c r="D12" s="185">
        <f t="shared" si="2"/>
        <v>1044</v>
      </c>
      <c r="E12" s="185">
        <f t="shared" si="3"/>
        <v>465</v>
      </c>
      <c r="F12" s="21">
        <v>112</v>
      </c>
      <c r="G12" s="21">
        <v>12</v>
      </c>
      <c r="H12" s="21">
        <v>2</v>
      </c>
      <c r="I12" s="21">
        <v>2</v>
      </c>
      <c r="J12" s="21">
        <v>930</v>
      </c>
      <c r="K12" s="22">
        <v>451</v>
      </c>
      <c r="M12" s="41" t="s">
        <v>9</v>
      </c>
      <c r="N12" s="46">
        <v>7</v>
      </c>
      <c r="O12" s="21">
        <v>2</v>
      </c>
      <c r="P12" s="185">
        <f t="shared" si="4"/>
        <v>7</v>
      </c>
      <c r="Q12" s="185">
        <f t="shared" si="4"/>
        <v>2</v>
      </c>
      <c r="R12" s="21">
        <v>0</v>
      </c>
      <c r="S12" s="21">
        <v>0</v>
      </c>
      <c r="T12" s="21">
        <v>0</v>
      </c>
      <c r="U12" s="21">
        <v>0</v>
      </c>
      <c r="V12" s="21">
        <v>7</v>
      </c>
      <c r="W12" s="61">
        <v>2</v>
      </c>
    </row>
    <row r="13" spans="1:23" ht="17.25" thickBot="1" x14ac:dyDescent="0.35">
      <c r="A13" s="58" t="s">
        <v>10</v>
      </c>
      <c r="B13" s="127">
        <f t="shared" si="1"/>
        <v>1101</v>
      </c>
      <c r="C13" s="57">
        <f t="shared" si="0"/>
        <v>507</v>
      </c>
      <c r="D13" s="185">
        <f t="shared" si="2"/>
        <v>1101</v>
      </c>
      <c r="E13" s="185">
        <f t="shared" si="3"/>
        <v>507</v>
      </c>
      <c r="F13" s="57">
        <v>111</v>
      </c>
      <c r="G13" s="57">
        <v>12</v>
      </c>
      <c r="H13" s="57">
        <v>0</v>
      </c>
      <c r="I13" s="57">
        <v>0</v>
      </c>
      <c r="J13" s="57">
        <v>990</v>
      </c>
      <c r="K13" s="68">
        <v>495</v>
      </c>
      <c r="M13" s="65" t="s">
        <v>10</v>
      </c>
      <c r="N13" s="63">
        <v>29</v>
      </c>
      <c r="O13" s="57">
        <v>4</v>
      </c>
      <c r="P13" s="185">
        <f t="shared" si="4"/>
        <v>29</v>
      </c>
      <c r="Q13" s="185">
        <f t="shared" si="4"/>
        <v>4</v>
      </c>
      <c r="R13" s="57">
        <v>0</v>
      </c>
      <c r="S13" s="57">
        <v>0</v>
      </c>
      <c r="T13" s="57">
        <v>0</v>
      </c>
      <c r="U13" s="57">
        <v>0</v>
      </c>
      <c r="V13" s="57">
        <v>29</v>
      </c>
      <c r="W13" s="62">
        <v>4</v>
      </c>
    </row>
    <row r="14" spans="1:23" x14ac:dyDescent="0.3">
      <c r="A14" s="70" t="s">
        <v>11</v>
      </c>
      <c r="B14" s="128">
        <f t="shared" si="1"/>
        <v>4093</v>
      </c>
      <c r="C14" s="69">
        <f t="shared" si="0"/>
        <v>1223</v>
      </c>
      <c r="D14" s="185">
        <f t="shared" si="2"/>
        <v>4093</v>
      </c>
      <c r="E14" s="185">
        <f t="shared" si="3"/>
        <v>1223</v>
      </c>
      <c r="F14" s="69">
        <v>123</v>
      </c>
      <c r="G14" s="69">
        <v>22</v>
      </c>
      <c r="H14" s="69">
        <v>0</v>
      </c>
      <c r="I14" s="69">
        <v>0</v>
      </c>
      <c r="J14" s="69">
        <v>3970</v>
      </c>
      <c r="K14" s="54">
        <v>1201</v>
      </c>
      <c r="M14" s="60" t="s">
        <v>11</v>
      </c>
      <c r="N14" s="55">
        <v>4093</v>
      </c>
      <c r="O14" s="69">
        <v>1223</v>
      </c>
      <c r="P14" s="185">
        <f t="shared" si="4"/>
        <v>4093</v>
      </c>
      <c r="Q14" s="185">
        <f t="shared" si="4"/>
        <v>1223</v>
      </c>
      <c r="R14" s="69">
        <v>123</v>
      </c>
      <c r="S14" s="69">
        <v>22</v>
      </c>
      <c r="T14" s="69">
        <v>0</v>
      </c>
      <c r="U14" s="69">
        <v>0</v>
      </c>
      <c r="V14" s="69">
        <v>3970</v>
      </c>
      <c r="W14" s="64">
        <v>1201</v>
      </c>
    </row>
    <row r="15" spans="1:23" x14ac:dyDescent="0.3">
      <c r="A15" s="23" t="s">
        <v>12</v>
      </c>
      <c r="B15" s="124">
        <f t="shared" si="1"/>
        <v>4166</v>
      </c>
      <c r="C15" s="21">
        <f t="shared" si="0"/>
        <v>1312</v>
      </c>
      <c r="D15" s="185">
        <f t="shared" si="2"/>
        <v>4166</v>
      </c>
      <c r="E15" s="185">
        <f t="shared" si="3"/>
        <v>1312</v>
      </c>
      <c r="F15" s="21">
        <v>138</v>
      </c>
      <c r="G15" s="21">
        <v>45</v>
      </c>
      <c r="H15" s="21">
        <v>0</v>
      </c>
      <c r="I15" s="21">
        <v>0</v>
      </c>
      <c r="J15" s="21">
        <v>4028</v>
      </c>
      <c r="K15" s="22">
        <v>1267</v>
      </c>
      <c r="M15" s="41" t="s">
        <v>12</v>
      </c>
      <c r="N15" s="46">
        <v>4166</v>
      </c>
      <c r="O15" s="21">
        <v>1312</v>
      </c>
      <c r="P15" s="185">
        <f t="shared" si="4"/>
        <v>4166</v>
      </c>
      <c r="Q15" s="185">
        <f t="shared" si="4"/>
        <v>1312</v>
      </c>
      <c r="R15" s="21">
        <v>138</v>
      </c>
      <c r="S15" s="21">
        <v>45</v>
      </c>
      <c r="T15" s="21">
        <v>0</v>
      </c>
      <c r="U15" s="21">
        <v>0</v>
      </c>
      <c r="V15" s="21">
        <v>4028</v>
      </c>
      <c r="W15" s="61">
        <v>1267</v>
      </c>
    </row>
    <row r="16" spans="1:23" x14ac:dyDescent="0.3">
      <c r="A16" s="23" t="s">
        <v>13</v>
      </c>
      <c r="B16" s="124">
        <f t="shared" si="1"/>
        <v>5499</v>
      </c>
      <c r="C16" s="21">
        <f t="shared" si="0"/>
        <v>1674</v>
      </c>
      <c r="D16" s="185">
        <f t="shared" si="2"/>
        <v>5499</v>
      </c>
      <c r="E16" s="185">
        <f t="shared" si="3"/>
        <v>1674</v>
      </c>
      <c r="F16" s="21">
        <v>151</v>
      </c>
      <c r="G16" s="21">
        <v>27</v>
      </c>
      <c r="H16" s="21">
        <v>0</v>
      </c>
      <c r="I16" s="21">
        <v>0</v>
      </c>
      <c r="J16" s="21">
        <v>5348</v>
      </c>
      <c r="K16" s="22">
        <v>1647</v>
      </c>
      <c r="M16" s="41" t="s">
        <v>13</v>
      </c>
      <c r="N16" s="46">
        <v>5499</v>
      </c>
      <c r="O16" s="21">
        <v>1674</v>
      </c>
      <c r="P16" s="185">
        <f t="shared" si="4"/>
        <v>5499</v>
      </c>
      <c r="Q16" s="185">
        <f t="shared" si="4"/>
        <v>1674</v>
      </c>
      <c r="R16" s="21">
        <v>151</v>
      </c>
      <c r="S16" s="21">
        <v>27</v>
      </c>
      <c r="T16" s="21">
        <v>0</v>
      </c>
      <c r="U16" s="21">
        <v>0</v>
      </c>
      <c r="V16" s="21">
        <v>5348</v>
      </c>
      <c r="W16" s="61">
        <v>1647</v>
      </c>
    </row>
    <row r="17" spans="1:23" x14ac:dyDescent="0.3">
      <c r="A17" s="23" t="s">
        <v>14</v>
      </c>
      <c r="B17" s="124">
        <f t="shared" si="1"/>
        <v>6002</v>
      </c>
      <c r="C17" s="21">
        <f t="shared" si="0"/>
        <v>1877</v>
      </c>
      <c r="D17" s="185">
        <f t="shared" si="2"/>
        <v>6002</v>
      </c>
      <c r="E17" s="185">
        <f t="shared" si="3"/>
        <v>1877</v>
      </c>
      <c r="F17" s="21">
        <v>171</v>
      </c>
      <c r="G17" s="21">
        <v>45</v>
      </c>
      <c r="H17" s="21">
        <v>0</v>
      </c>
      <c r="I17" s="21">
        <v>0</v>
      </c>
      <c r="J17" s="21">
        <v>5831</v>
      </c>
      <c r="K17" s="22">
        <v>1832</v>
      </c>
      <c r="M17" s="41" t="s">
        <v>14</v>
      </c>
      <c r="N17" s="46">
        <v>6002</v>
      </c>
      <c r="O17" s="21">
        <v>1877</v>
      </c>
      <c r="P17" s="185">
        <f t="shared" si="4"/>
        <v>6002</v>
      </c>
      <c r="Q17" s="185">
        <f t="shared" si="4"/>
        <v>1877</v>
      </c>
      <c r="R17" s="21">
        <v>171</v>
      </c>
      <c r="S17" s="21">
        <v>45</v>
      </c>
      <c r="T17" s="21">
        <v>0</v>
      </c>
      <c r="U17" s="21">
        <v>0</v>
      </c>
      <c r="V17" s="21">
        <v>5831</v>
      </c>
      <c r="W17" s="61">
        <v>1832</v>
      </c>
    </row>
    <row r="18" spans="1:23" x14ac:dyDescent="0.3">
      <c r="A18" s="23" t="s">
        <v>15</v>
      </c>
      <c r="B18" s="124">
        <f t="shared" si="1"/>
        <v>6600</v>
      </c>
      <c r="C18" s="21">
        <f t="shared" si="0"/>
        <v>2004</v>
      </c>
      <c r="D18" s="185">
        <f t="shared" si="2"/>
        <v>6600</v>
      </c>
      <c r="E18" s="185">
        <f t="shared" si="3"/>
        <v>2004</v>
      </c>
      <c r="F18" s="21">
        <v>272</v>
      </c>
      <c r="G18" s="21">
        <v>54</v>
      </c>
      <c r="H18" s="21">
        <v>0</v>
      </c>
      <c r="I18" s="21">
        <v>0</v>
      </c>
      <c r="J18" s="21">
        <v>6328</v>
      </c>
      <c r="K18" s="22">
        <v>1950</v>
      </c>
      <c r="M18" s="41" t="s">
        <v>15</v>
      </c>
      <c r="N18" s="46">
        <v>6600</v>
      </c>
      <c r="O18" s="21">
        <v>2004</v>
      </c>
      <c r="P18" s="185">
        <f t="shared" si="4"/>
        <v>6600</v>
      </c>
      <c r="Q18" s="185">
        <f t="shared" si="4"/>
        <v>2004</v>
      </c>
      <c r="R18" s="21">
        <v>272</v>
      </c>
      <c r="S18" s="21">
        <v>54</v>
      </c>
      <c r="T18" s="21">
        <v>0</v>
      </c>
      <c r="U18" s="21">
        <v>0</v>
      </c>
      <c r="V18" s="21">
        <v>6328</v>
      </c>
      <c r="W18" s="61">
        <v>1950</v>
      </c>
    </row>
    <row r="19" spans="1:23" x14ac:dyDescent="0.3">
      <c r="A19" s="23" t="s">
        <v>16</v>
      </c>
      <c r="B19" s="124">
        <f t="shared" si="1"/>
        <v>8218</v>
      </c>
      <c r="C19" s="21">
        <f t="shared" si="0"/>
        <v>2466</v>
      </c>
      <c r="D19" s="185">
        <f t="shared" si="2"/>
        <v>8218</v>
      </c>
      <c r="E19" s="185">
        <f t="shared" si="3"/>
        <v>2466</v>
      </c>
      <c r="F19" s="21">
        <v>248</v>
      </c>
      <c r="G19" s="21">
        <v>82</v>
      </c>
      <c r="H19" s="21">
        <v>0</v>
      </c>
      <c r="I19" s="21">
        <v>0</v>
      </c>
      <c r="J19" s="21">
        <v>7970</v>
      </c>
      <c r="K19" s="22">
        <v>2384</v>
      </c>
      <c r="M19" s="41" t="s">
        <v>16</v>
      </c>
      <c r="N19" s="46">
        <v>8218</v>
      </c>
      <c r="O19" s="21">
        <v>2466</v>
      </c>
      <c r="P19" s="185">
        <f t="shared" si="4"/>
        <v>8218</v>
      </c>
      <c r="Q19" s="185">
        <f t="shared" si="4"/>
        <v>2466</v>
      </c>
      <c r="R19" s="21">
        <v>248</v>
      </c>
      <c r="S19" s="21">
        <v>82</v>
      </c>
      <c r="T19" s="21">
        <v>0</v>
      </c>
      <c r="U19" s="21">
        <v>0</v>
      </c>
      <c r="V19" s="21">
        <v>7970</v>
      </c>
      <c r="W19" s="61">
        <v>2384</v>
      </c>
    </row>
    <row r="20" spans="1:23" x14ac:dyDescent="0.3">
      <c r="A20" s="23" t="s">
        <v>17</v>
      </c>
      <c r="B20" s="124">
        <f t="shared" si="1"/>
        <v>8687</v>
      </c>
      <c r="C20" s="21">
        <f t="shared" si="0"/>
        <v>2770</v>
      </c>
      <c r="D20" s="185">
        <f t="shared" si="2"/>
        <v>8687</v>
      </c>
      <c r="E20" s="185">
        <f t="shared" si="3"/>
        <v>2770</v>
      </c>
      <c r="F20" s="21">
        <v>326</v>
      </c>
      <c r="G20" s="21">
        <v>84</v>
      </c>
      <c r="H20" s="21">
        <v>0</v>
      </c>
      <c r="I20" s="21">
        <v>0</v>
      </c>
      <c r="J20" s="21">
        <v>8361</v>
      </c>
      <c r="K20" s="22">
        <v>2686</v>
      </c>
      <c r="M20" s="41" t="s">
        <v>17</v>
      </c>
      <c r="N20" s="46">
        <v>8687</v>
      </c>
      <c r="O20" s="21">
        <v>2770</v>
      </c>
      <c r="P20" s="185">
        <f t="shared" si="4"/>
        <v>8687</v>
      </c>
      <c r="Q20" s="185">
        <f t="shared" si="4"/>
        <v>2770</v>
      </c>
      <c r="R20" s="21">
        <v>326</v>
      </c>
      <c r="S20" s="21">
        <v>84</v>
      </c>
      <c r="T20" s="21">
        <v>0</v>
      </c>
      <c r="U20" s="21">
        <v>0</v>
      </c>
      <c r="V20" s="21">
        <v>8361</v>
      </c>
      <c r="W20" s="61">
        <v>2686</v>
      </c>
    </row>
    <row r="21" spans="1:23" x14ac:dyDescent="0.3">
      <c r="A21" s="23" t="s">
        <v>18</v>
      </c>
      <c r="B21" s="124">
        <f t="shared" si="1"/>
        <v>10388</v>
      </c>
      <c r="C21" s="21">
        <f t="shared" si="0"/>
        <v>3456</v>
      </c>
      <c r="D21" s="185">
        <f t="shared" si="2"/>
        <v>10388</v>
      </c>
      <c r="E21" s="185">
        <f t="shared" si="3"/>
        <v>3456</v>
      </c>
      <c r="F21" s="21">
        <v>280</v>
      </c>
      <c r="G21" s="21">
        <v>83</v>
      </c>
      <c r="H21" s="21">
        <v>0</v>
      </c>
      <c r="I21" s="21">
        <v>0</v>
      </c>
      <c r="J21" s="21">
        <v>10108</v>
      </c>
      <c r="K21" s="22">
        <v>3373</v>
      </c>
      <c r="M21" s="41" t="s">
        <v>18</v>
      </c>
      <c r="N21" s="46">
        <v>10388</v>
      </c>
      <c r="O21" s="21">
        <v>3456</v>
      </c>
      <c r="P21" s="185">
        <f t="shared" si="4"/>
        <v>10388</v>
      </c>
      <c r="Q21" s="185">
        <f t="shared" si="4"/>
        <v>3456</v>
      </c>
      <c r="R21" s="21">
        <v>280</v>
      </c>
      <c r="S21" s="21">
        <v>83</v>
      </c>
      <c r="T21" s="21">
        <v>0</v>
      </c>
      <c r="U21" s="21">
        <v>0</v>
      </c>
      <c r="V21" s="21">
        <v>10108</v>
      </c>
      <c r="W21" s="61">
        <v>3373</v>
      </c>
    </row>
    <row r="22" spans="1:23" x14ac:dyDescent="0.3">
      <c r="A22" s="23" t="s">
        <v>19</v>
      </c>
      <c r="B22" s="124">
        <f t="shared" si="1"/>
        <v>12574</v>
      </c>
      <c r="C22" s="21">
        <f t="shared" si="0"/>
        <v>4276</v>
      </c>
      <c r="D22" s="185">
        <f t="shared" si="2"/>
        <v>12574</v>
      </c>
      <c r="E22" s="185">
        <f t="shared" si="3"/>
        <v>4276</v>
      </c>
      <c r="F22" s="21">
        <v>298</v>
      </c>
      <c r="G22" s="21">
        <v>98</v>
      </c>
      <c r="H22" s="21">
        <v>0</v>
      </c>
      <c r="I22" s="21">
        <v>0</v>
      </c>
      <c r="J22" s="21">
        <v>12276</v>
      </c>
      <c r="K22" s="22">
        <v>4178</v>
      </c>
      <c r="M22" s="41" t="s">
        <v>19</v>
      </c>
      <c r="N22" s="46">
        <v>12574</v>
      </c>
      <c r="O22" s="21">
        <v>4276</v>
      </c>
      <c r="P22" s="185">
        <f t="shared" si="4"/>
        <v>12574</v>
      </c>
      <c r="Q22" s="185">
        <f t="shared" si="4"/>
        <v>4276</v>
      </c>
      <c r="R22" s="21">
        <v>298</v>
      </c>
      <c r="S22" s="21">
        <v>98</v>
      </c>
      <c r="T22" s="21">
        <v>0</v>
      </c>
      <c r="U22" s="21">
        <v>0</v>
      </c>
      <c r="V22" s="21">
        <v>12276</v>
      </c>
      <c r="W22" s="61">
        <v>4178</v>
      </c>
    </row>
    <row r="23" spans="1:23" x14ac:dyDescent="0.3">
      <c r="A23" s="23" t="s">
        <v>20</v>
      </c>
      <c r="B23" s="124">
        <f t="shared" si="1"/>
        <v>14731</v>
      </c>
      <c r="C23" s="21">
        <f t="shared" si="0"/>
        <v>5099</v>
      </c>
      <c r="D23" s="185">
        <f t="shared" si="2"/>
        <v>14731</v>
      </c>
      <c r="E23" s="185">
        <f t="shared" si="3"/>
        <v>5099</v>
      </c>
      <c r="F23" s="21">
        <v>358</v>
      </c>
      <c r="G23" s="21">
        <v>132</v>
      </c>
      <c r="H23" s="21">
        <v>22</v>
      </c>
      <c r="I23" s="21">
        <v>2</v>
      </c>
      <c r="J23" s="21">
        <v>14351</v>
      </c>
      <c r="K23" s="22">
        <v>4965</v>
      </c>
      <c r="M23" s="41" t="s">
        <v>20</v>
      </c>
      <c r="N23" s="46">
        <v>14731</v>
      </c>
      <c r="O23" s="21">
        <v>5099</v>
      </c>
      <c r="P23" s="185">
        <f t="shared" si="4"/>
        <v>14731</v>
      </c>
      <c r="Q23" s="185">
        <f t="shared" si="4"/>
        <v>5099</v>
      </c>
      <c r="R23" s="21">
        <v>358</v>
      </c>
      <c r="S23" s="21">
        <v>132</v>
      </c>
      <c r="T23" s="21">
        <v>22</v>
      </c>
      <c r="U23" s="21">
        <v>2</v>
      </c>
      <c r="V23" s="21">
        <v>14351</v>
      </c>
      <c r="W23" s="61">
        <v>4965</v>
      </c>
    </row>
    <row r="24" spans="1:23" x14ac:dyDescent="0.3">
      <c r="A24" s="23" t="s">
        <v>21</v>
      </c>
      <c r="B24" s="124">
        <f t="shared" si="1"/>
        <v>16845</v>
      </c>
      <c r="C24" s="21">
        <f t="shared" si="0"/>
        <v>5902</v>
      </c>
      <c r="D24" s="185">
        <f t="shared" si="2"/>
        <v>16845</v>
      </c>
      <c r="E24" s="185">
        <f t="shared" si="3"/>
        <v>5902</v>
      </c>
      <c r="F24" s="21">
        <v>388</v>
      </c>
      <c r="G24" s="21">
        <v>134</v>
      </c>
      <c r="H24" s="21">
        <v>71</v>
      </c>
      <c r="I24" s="21">
        <v>14</v>
      </c>
      <c r="J24" s="21">
        <v>16386</v>
      </c>
      <c r="K24" s="22">
        <v>5754</v>
      </c>
      <c r="M24" s="41" t="s">
        <v>21</v>
      </c>
      <c r="N24" s="46">
        <v>16845</v>
      </c>
      <c r="O24" s="21">
        <v>5902</v>
      </c>
      <c r="P24" s="185">
        <f t="shared" si="4"/>
        <v>16845</v>
      </c>
      <c r="Q24" s="185">
        <f t="shared" si="4"/>
        <v>5902</v>
      </c>
      <c r="R24" s="21">
        <v>388</v>
      </c>
      <c r="S24" s="21">
        <v>134</v>
      </c>
      <c r="T24" s="21">
        <v>71</v>
      </c>
      <c r="U24" s="21">
        <v>14</v>
      </c>
      <c r="V24" s="21">
        <v>16386</v>
      </c>
      <c r="W24" s="61">
        <v>5754</v>
      </c>
    </row>
    <row r="25" spans="1:23" x14ac:dyDescent="0.3">
      <c r="A25" s="23" t="s">
        <v>22</v>
      </c>
      <c r="B25" s="124">
        <f t="shared" si="1"/>
        <v>21750</v>
      </c>
      <c r="C25" s="21">
        <f t="shared" si="0"/>
        <v>7430</v>
      </c>
      <c r="D25" s="185">
        <f t="shared" si="2"/>
        <v>21750</v>
      </c>
      <c r="E25" s="185">
        <f t="shared" si="3"/>
        <v>7430</v>
      </c>
      <c r="F25" s="21">
        <v>450</v>
      </c>
      <c r="G25" s="26">
        <v>145</v>
      </c>
      <c r="H25" s="21">
        <v>590</v>
      </c>
      <c r="I25" s="26">
        <v>128</v>
      </c>
      <c r="J25" s="21">
        <v>20710</v>
      </c>
      <c r="K25" s="27">
        <v>7157</v>
      </c>
      <c r="M25" s="41" t="s">
        <v>22</v>
      </c>
      <c r="N25" s="46">
        <v>21750</v>
      </c>
      <c r="O25" s="21">
        <v>7430</v>
      </c>
      <c r="P25" s="185">
        <f t="shared" si="4"/>
        <v>21750</v>
      </c>
      <c r="Q25" s="185">
        <f t="shared" si="4"/>
        <v>7430</v>
      </c>
      <c r="R25" s="21">
        <v>450</v>
      </c>
      <c r="S25" s="26">
        <v>145</v>
      </c>
      <c r="T25" s="21">
        <v>590</v>
      </c>
      <c r="U25" s="26">
        <v>128</v>
      </c>
      <c r="V25" s="21">
        <v>20710</v>
      </c>
      <c r="W25" s="26">
        <v>7157</v>
      </c>
    </row>
    <row r="26" spans="1:23" x14ac:dyDescent="0.3">
      <c r="A26" s="23" t="s">
        <v>23</v>
      </c>
      <c r="B26" s="124">
        <f t="shared" si="1"/>
        <v>24375</v>
      </c>
      <c r="C26" s="21">
        <f t="shared" si="0"/>
        <v>8297</v>
      </c>
      <c r="D26" s="185">
        <f t="shared" si="2"/>
        <v>24375</v>
      </c>
      <c r="E26" s="185">
        <f t="shared" si="3"/>
        <v>8297</v>
      </c>
      <c r="F26" s="21">
        <v>447</v>
      </c>
      <c r="G26" s="26">
        <v>129</v>
      </c>
      <c r="H26" s="21">
        <v>883</v>
      </c>
      <c r="I26" s="26">
        <v>191</v>
      </c>
      <c r="J26" s="21">
        <v>23045</v>
      </c>
      <c r="K26" s="27">
        <v>7977</v>
      </c>
      <c r="M26" s="41" t="s">
        <v>23</v>
      </c>
      <c r="N26" s="46">
        <v>24375</v>
      </c>
      <c r="O26" s="21">
        <v>8297</v>
      </c>
      <c r="P26" s="185">
        <f t="shared" si="4"/>
        <v>24375</v>
      </c>
      <c r="Q26" s="185">
        <f t="shared" si="4"/>
        <v>8297</v>
      </c>
      <c r="R26" s="21">
        <v>447</v>
      </c>
      <c r="S26" s="26">
        <v>129</v>
      </c>
      <c r="T26" s="21">
        <v>883</v>
      </c>
      <c r="U26" s="26">
        <v>191</v>
      </c>
      <c r="V26" s="21">
        <v>23045</v>
      </c>
      <c r="W26" s="26">
        <v>7977</v>
      </c>
    </row>
    <row r="27" spans="1:23" x14ac:dyDescent="0.3">
      <c r="A27" s="23" t="s">
        <v>24</v>
      </c>
      <c r="B27" s="124">
        <f t="shared" si="1"/>
        <v>27235</v>
      </c>
      <c r="C27" s="21">
        <f t="shared" si="0"/>
        <v>9694</v>
      </c>
      <c r="D27" s="185">
        <f t="shared" si="2"/>
        <v>27235</v>
      </c>
      <c r="E27" s="185">
        <f t="shared" si="3"/>
        <v>9694</v>
      </c>
      <c r="F27" s="21">
        <v>511</v>
      </c>
      <c r="G27" s="26">
        <v>152</v>
      </c>
      <c r="H27" s="21">
        <v>921</v>
      </c>
      <c r="I27" s="26">
        <v>226</v>
      </c>
      <c r="J27" s="21">
        <v>25803</v>
      </c>
      <c r="K27" s="27">
        <v>9316</v>
      </c>
      <c r="M27" s="41" t="s">
        <v>24</v>
      </c>
      <c r="N27" s="46">
        <v>27235</v>
      </c>
      <c r="O27" s="21">
        <v>9694</v>
      </c>
      <c r="P27" s="185">
        <f t="shared" si="4"/>
        <v>27235</v>
      </c>
      <c r="Q27" s="185">
        <f t="shared" si="4"/>
        <v>9694</v>
      </c>
      <c r="R27" s="21">
        <v>511</v>
      </c>
      <c r="S27" s="26">
        <v>152</v>
      </c>
      <c r="T27" s="21">
        <v>921</v>
      </c>
      <c r="U27" s="26">
        <v>226</v>
      </c>
      <c r="V27" s="21">
        <v>25803</v>
      </c>
      <c r="W27" s="26">
        <v>9316</v>
      </c>
    </row>
    <row r="28" spans="1:23" x14ac:dyDescent="0.3">
      <c r="A28" s="23" t="s">
        <v>25</v>
      </c>
      <c r="B28" s="124">
        <f t="shared" si="1"/>
        <v>28391</v>
      </c>
      <c r="C28" s="21">
        <f t="shared" si="0"/>
        <v>10352</v>
      </c>
      <c r="D28" s="185">
        <f t="shared" si="2"/>
        <v>28391</v>
      </c>
      <c r="E28" s="185">
        <f t="shared" si="3"/>
        <v>10352</v>
      </c>
      <c r="F28" s="21">
        <v>414</v>
      </c>
      <c r="G28" s="26">
        <v>112</v>
      </c>
      <c r="H28" s="21">
        <v>1047</v>
      </c>
      <c r="I28" s="26">
        <v>309</v>
      </c>
      <c r="J28" s="21">
        <v>26930</v>
      </c>
      <c r="K28" s="27">
        <v>9931</v>
      </c>
      <c r="M28" s="41" t="s">
        <v>25</v>
      </c>
      <c r="N28" s="46">
        <v>28391</v>
      </c>
      <c r="O28" s="21">
        <v>10352</v>
      </c>
      <c r="P28" s="185">
        <f t="shared" si="4"/>
        <v>28391</v>
      </c>
      <c r="Q28" s="185">
        <f t="shared" si="4"/>
        <v>10352</v>
      </c>
      <c r="R28" s="21">
        <v>414</v>
      </c>
      <c r="S28" s="26">
        <v>112</v>
      </c>
      <c r="T28" s="21">
        <v>1047</v>
      </c>
      <c r="U28" s="26">
        <v>309</v>
      </c>
      <c r="V28" s="21">
        <v>26930</v>
      </c>
      <c r="W28" s="26">
        <v>9931</v>
      </c>
    </row>
    <row r="29" spans="1:23" x14ac:dyDescent="0.3">
      <c r="A29" s="23" t="s">
        <v>26</v>
      </c>
      <c r="B29" s="124">
        <f t="shared" si="1"/>
        <v>31867</v>
      </c>
      <c r="C29" s="21">
        <f t="shared" si="0"/>
        <v>11653</v>
      </c>
      <c r="D29" s="185">
        <f t="shared" si="2"/>
        <v>31867</v>
      </c>
      <c r="E29" s="185">
        <f t="shared" si="3"/>
        <v>11653</v>
      </c>
      <c r="F29" s="21">
        <v>322</v>
      </c>
      <c r="G29" s="26">
        <v>125</v>
      </c>
      <c r="H29" s="21">
        <v>1031</v>
      </c>
      <c r="I29" s="26">
        <v>295</v>
      </c>
      <c r="J29" s="21">
        <v>30514</v>
      </c>
      <c r="K29" s="27">
        <v>11233</v>
      </c>
      <c r="M29" s="41" t="s">
        <v>26</v>
      </c>
      <c r="N29" s="46">
        <v>31867</v>
      </c>
      <c r="O29" s="21">
        <v>11653</v>
      </c>
      <c r="P29" s="185">
        <f t="shared" si="4"/>
        <v>31867</v>
      </c>
      <c r="Q29" s="185">
        <f t="shared" si="4"/>
        <v>11653</v>
      </c>
      <c r="R29" s="21">
        <v>322</v>
      </c>
      <c r="S29" s="26">
        <v>125</v>
      </c>
      <c r="T29" s="21">
        <v>1031</v>
      </c>
      <c r="U29" s="26">
        <v>295</v>
      </c>
      <c r="V29" s="21">
        <v>30514</v>
      </c>
      <c r="W29" s="26">
        <v>11233</v>
      </c>
    </row>
    <row r="30" spans="1:23" x14ac:dyDescent="0.3">
      <c r="A30" s="23" t="s">
        <v>27</v>
      </c>
      <c r="B30" s="124">
        <f t="shared" si="1"/>
        <v>30276</v>
      </c>
      <c r="C30" s="21">
        <f t="shared" si="0"/>
        <v>11521</v>
      </c>
      <c r="D30" s="185">
        <f t="shared" si="2"/>
        <v>30276</v>
      </c>
      <c r="E30" s="185">
        <f t="shared" si="3"/>
        <v>11521</v>
      </c>
      <c r="F30" s="21">
        <v>335</v>
      </c>
      <c r="G30" s="26">
        <v>65</v>
      </c>
      <c r="H30" s="21">
        <v>1068</v>
      </c>
      <c r="I30" s="26">
        <v>314</v>
      </c>
      <c r="J30" s="21">
        <v>28873</v>
      </c>
      <c r="K30" s="27">
        <v>11142</v>
      </c>
      <c r="M30" s="41" t="s">
        <v>27</v>
      </c>
      <c r="N30" s="46">
        <v>30276</v>
      </c>
      <c r="O30" s="21">
        <v>11521</v>
      </c>
      <c r="P30" s="185">
        <f t="shared" si="4"/>
        <v>30276</v>
      </c>
      <c r="Q30" s="185">
        <f t="shared" si="4"/>
        <v>11521</v>
      </c>
      <c r="R30" s="21">
        <v>335</v>
      </c>
      <c r="S30" s="26">
        <v>65</v>
      </c>
      <c r="T30" s="21">
        <v>1068</v>
      </c>
      <c r="U30" s="26">
        <v>314</v>
      </c>
      <c r="V30" s="21">
        <v>28873</v>
      </c>
      <c r="W30" s="26">
        <v>11142</v>
      </c>
    </row>
    <row r="31" spans="1:23" x14ac:dyDescent="0.3">
      <c r="A31" s="23" t="s">
        <v>28</v>
      </c>
      <c r="B31" s="124">
        <f t="shared" si="1"/>
        <v>31112</v>
      </c>
      <c r="C31" s="21">
        <f t="shared" si="0"/>
        <v>12512</v>
      </c>
      <c r="D31" s="185">
        <f t="shared" si="2"/>
        <v>31112</v>
      </c>
      <c r="E31" s="185">
        <f t="shared" si="3"/>
        <v>12512</v>
      </c>
      <c r="F31" s="21">
        <v>595</v>
      </c>
      <c r="G31" s="26">
        <v>181</v>
      </c>
      <c r="H31" s="21">
        <v>1006</v>
      </c>
      <c r="I31" s="26">
        <v>276</v>
      </c>
      <c r="J31" s="21">
        <v>29511</v>
      </c>
      <c r="K31" s="27">
        <v>12055</v>
      </c>
      <c r="M31" s="41" t="s">
        <v>28</v>
      </c>
      <c r="N31" s="46">
        <v>31112</v>
      </c>
      <c r="O31" s="21">
        <v>12512</v>
      </c>
      <c r="P31" s="185">
        <f t="shared" si="4"/>
        <v>31112</v>
      </c>
      <c r="Q31" s="185">
        <f t="shared" si="4"/>
        <v>12512</v>
      </c>
      <c r="R31" s="21">
        <v>595</v>
      </c>
      <c r="S31" s="26">
        <v>181</v>
      </c>
      <c r="T31" s="21">
        <v>1006</v>
      </c>
      <c r="U31" s="26">
        <v>276</v>
      </c>
      <c r="V31" s="21">
        <v>29511</v>
      </c>
      <c r="W31" s="26">
        <v>12055</v>
      </c>
    </row>
    <row r="32" spans="1:23" x14ac:dyDescent="0.3">
      <c r="A32" s="23" t="s">
        <v>29</v>
      </c>
      <c r="B32" s="124">
        <f t="shared" si="1"/>
        <v>32485</v>
      </c>
      <c r="C32" s="21">
        <f t="shared" si="0"/>
        <v>13868</v>
      </c>
      <c r="D32" s="185">
        <f t="shared" si="2"/>
        <v>32485</v>
      </c>
      <c r="E32" s="185">
        <f t="shared" si="3"/>
        <v>13868</v>
      </c>
      <c r="F32" s="21">
        <v>438</v>
      </c>
      <c r="G32" s="26">
        <v>147</v>
      </c>
      <c r="H32" s="21">
        <v>963</v>
      </c>
      <c r="I32" s="26">
        <v>256</v>
      </c>
      <c r="J32" s="21">
        <v>31084</v>
      </c>
      <c r="K32" s="27">
        <v>13465</v>
      </c>
      <c r="M32" s="41" t="s">
        <v>29</v>
      </c>
      <c r="N32" s="46">
        <v>32485</v>
      </c>
      <c r="O32" s="21">
        <v>13868</v>
      </c>
      <c r="P32" s="185">
        <f t="shared" si="4"/>
        <v>32485</v>
      </c>
      <c r="Q32" s="185">
        <f t="shared" si="4"/>
        <v>13868</v>
      </c>
      <c r="R32" s="21">
        <v>438</v>
      </c>
      <c r="S32" s="26">
        <v>147</v>
      </c>
      <c r="T32" s="21">
        <v>963</v>
      </c>
      <c r="U32" s="26">
        <v>256</v>
      </c>
      <c r="V32" s="21">
        <v>31084</v>
      </c>
      <c r="W32" s="26">
        <v>13465</v>
      </c>
    </row>
    <row r="33" spans="1:23" x14ac:dyDescent="0.3">
      <c r="A33" s="23" t="s">
        <v>30</v>
      </c>
      <c r="B33" s="124">
        <f t="shared" si="1"/>
        <v>31097</v>
      </c>
      <c r="C33" s="21">
        <f t="shared" si="0"/>
        <v>13327</v>
      </c>
      <c r="D33" s="185">
        <f t="shared" si="2"/>
        <v>31097</v>
      </c>
      <c r="E33" s="185">
        <f t="shared" si="3"/>
        <v>13327</v>
      </c>
      <c r="F33" s="21">
        <v>291</v>
      </c>
      <c r="G33" s="26">
        <v>87</v>
      </c>
      <c r="H33" s="21">
        <v>968</v>
      </c>
      <c r="I33" s="26">
        <v>306</v>
      </c>
      <c r="J33" s="21">
        <v>29838</v>
      </c>
      <c r="K33" s="27">
        <v>12934</v>
      </c>
      <c r="M33" s="41" t="s">
        <v>30</v>
      </c>
      <c r="N33" s="46">
        <v>31097</v>
      </c>
      <c r="O33" s="21">
        <v>13327</v>
      </c>
      <c r="P33" s="185">
        <f t="shared" si="4"/>
        <v>31097</v>
      </c>
      <c r="Q33" s="185">
        <f t="shared" si="4"/>
        <v>13327</v>
      </c>
      <c r="R33" s="21">
        <v>291</v>
      </c>
      <c r="S33" s="26">
        <v>87</v>
      </c>
      <c r="T33" s="21">
        <v>968</v>
      </c>
      <c r="U33" s="26">
        <v>306</v>
      </c>
      <c r="V33" s="21">
        <v>29838</v>
      </c>
      <c r="W33" s="26">
        <v>12934</v>
      </c>
    </row>
    <row r="34" spans="1:23" x14ac:dyDescent="0.3">
      <c r="A34" s="23" t="s">
        <v>31</v>
      </c>
      <c r="B34" s="124">
        <f t="shared" si="1"/>
        <v>31472</v>
      </c>
      <c r="C34" s="21">
        <f t="shared" si="0"/>
        <v>13794</v>
      </c>
      <c r="D34" s="185">
        <f t="shared" si="2"/>
        <v>31472</v>
      </c>
      <c r="E34" s="185">
        <f t="shared" si="3"/>
        <v>13794</v>
      </c>
      <c r="F34" s="21">
        <v>213</v>
      </c>
      <c r="G34" s="26">
        <v>63</v>
      </c>
      <c r="H34" s="21">
        <v>938</v>
      </c>
      <c r="I34" s="26">
        <v>279</v>
      </c>
      <c r="J34" s="21">
        <v>30321</v>
      </c>
      <c r="K34" s="27">
        <v>13452</v>
      </c>
      <c r="M34" s="41" t="s">
        <v>31</v>
      </c>
      <c r="N34" s="46">
        <v>31472</v>
      </c>
      <c r="O34" s="21">
        <v>13794</v>
      </c>
      <c r="P34" s="185">
        <f t="shared" si="4"/>
        <v>31472</v>
      </c>
      <c r="Q34" s="185">
        <f t="shared" si="4"/>
        <v>13794</v>
      </c>
      <c r="R34" s="21">
        <v>213</v>
      </c>
      <c r="S34" s="26">
        <v>63</v>
      </c>
      <c r="T34" s="21">
        <v>938</v>
      </c>
      <c r="U34" s="26">
        <v>279</v>
      </c>
      <c r="V34" s="21">
        <v>30321</v>
      </c>
      <c r="W34" s="26">
        <v>13452</v>
      </c>
    </row>
    <row r="35" spans="1:23" x14ac:dyDescent="0.3">
      <c r="A35" s="23" t="s">
        <v>32</v>
      </c>
      <c r="B35" s="124">
        <f t="shared" si="1"/>
        <v>31990</v>
      </c>
      <c r="C35" s="21">
        <f t="shared" si="0"/>
        <v>14404</v>
      </c>
      <c r="D35" s="185">
        <f t="shared" si="2"/>
        <v>31990</v>
      </c>
      <c r="E35" s="185">
        <f t="shared" si="3"/>
        <v>14404</v>
      </c>
      <c r="F35" s="21">
        <v>113</v>
      </c>
      <c r="G35" s="26">
        <v>33</v>
      </c>
      <c r="H35" s="21">
        <v>981</v>
      </c>
      <c r="I35" s="26">
        <v>306</v>
      </c>
      <c r="J35" s="21">
        <v>30896</v>
      </c>
      <c r="K35" s="27">
        <v>14065</v>
      </c>
      <c r="M35" s="41" t="s">
        <v>32</v>
      </c>
      <c r="N35" s="46">
        <v>31990</v>
      </c>
      <c r="O35" s="21">
        <v>14404</v>
      </c>
      <c r="P35" s="185">
        <f t="shared" si="4"/>
        <v>31990</v>
      </c>
      <c r="Q35" s="185">
        <f t="shared" si="4"/>
        <v>14404</v>
      </c>
      <c r="R35" s="21">
        <v>113</v>
      </c>
      <c r="S35" s="26">
        <v>33</v>
      </c>
      <c r="T35" s="21">
        <v>981</v>
      </c>
      <c r="U35" s="26">
        <v>306</v>
      </c>
      <c r="V35" s="21">
        <v>30896</v>
      </c>
      <c r="W35" s="26">
        <v>14065</v>
      </c>
    </row>
    <row r="36" spans="1:23" x14ac:dyDescent="0.3">
      <c r="A36" s="23" t="s">
        <v>33</v>
      </c>
      <c r="B36" s="124">
        <f t="shared" si="1"/>
        <v>32304</v>
      </c>
      <c r="C36" s="21">
        <f t="shared" si="0"/>
        <v>14716</v>
      </c>
      <c r="D36" s="185">
        <f t="shared" si="2"/>
        <v>32304</v>
      </c>
      <c r="E36" s="185">
        <f t="shared" si="3"/>
        <v>14716</v>
      </c>
      <c r="F36" s="21">
        <v>118</v>
      </c>
      <c r="G36" s="28">
        <v>29</v>
      </c>
      <c r="H36" s="21">
        <v>979</v>
      </c>
      <c r="I36" s="28">
        <v>308</v>
      </c>
      <c r="J36" s="21">
        <v>31207</v>
      </c>
      <c r="K36" s="29">
        <v>14379</v>
      </c>
      <c r="M36" s="41" t="s">
        <v>33</v>
      </c>
      <c r="N36" s="46">
        <v>32304</v>
      </c>
      <c r="O36" s="21">
        <v>14716</v>
      </c>
      <c r="P36" s="185">
        <f t="shared" si="4"/>
        <v>32304</v>
      </c>
      <c r="Q36" s="185">
        <f t="shared" si="4"/>
        <v>14716</v>
      </c>
      <c r="R36" s="21">
        <v>118</v>
      </c>
      <c r="S36" s="28">
        <v>29</v>
      </c>
      <c r="T36" s="21">
        <v>979</v>
      </c>
      <c r="U36" s="28">
        <v>308</v>
      </c>
      <c r="V36" s="21">
        <v>31207</v>
      </c>
      <c r="W36" s="28">
        <v>14379</v>
      </c>
    </row>
    <row r="37" spans="1:23" x14ac:dyDescent="0.3">
      <c r="A37" s="23" t="s">
        <v>34</v>
      </c>
      <c r="B37" s="124">
        <f t="shared" si="1"/>
        <v>32297</v>
      </c>
      <c r="C37" s="21">
        <f t="shared" si="0"/>
        <v>14972</v>
      </c>
      <c r="D37" s="185">
        <f t="shared" si="2"/>
        <v>32297</v>
      </c>
      <c r="E37" s="185">
        <f t="shared" si="3"/>
        <v>14972</v>
      </c>
      <c r="F37" s="21">
        <v>105</v>
      </c>
      <c r="G37" s="26">
        <v>32</v>
      </c>
      <c r="H37" s="21">
        <v>627</v>
      </c>
      <c r="I37" s="26">
        <v>230</v>
      </c>
      <c r="J37" s="21">
        <v>31565</v>
      </c>
      <c r="K37" s="27">
        <v>14710</v>
      </c>
      <c r="M37" s="41" t="s">
        <v>34</v>
      </c>
      <c r="N37" s="46">
        <v>32297</v>
      </c>
      <c r="O37" s="21">
        <v>14972</v>
      </c>
      <c r="P37" s="185">
        <f t="shared" si="4"/>
        <v>32297</v>
      </c>
      <c r="Q37" s="185">
        <f t="shared" si="4"/>
        <v>14972</v>
      </c>
      <c r="R37" s="21">
        <v>105</v>
      </c>
      <c r="S37" s="26">
        <v>32</v>
      </c>
      <c r="T37" s="21">
        <v>627</v>
      </c>
      <c r="U37" s="26">
        <v>230</v>
      </c>
      <c r="V37" s="21">
        <v>31565</v>
      </c>
      <c r="W37" s="26">
        <v>14710</v>
      </c>
    </row>
    <row r="38" spans="1:23" x14ac:dyDescent="0.3">
      <c r="A38" s="23" t="s">
        <v>35</v>
      </c>
      <c r="B38" s="124">
        <f t="shared" si="1"/>
        <v>32182</v>
      </c>
      <c r="C38" s="21">
        <f t="shared" si="0"/>
        <v>15024</v>
      </c>
      <c r="D38" s="185">
        <f t="shared" si="2"/>
        <v>32182</v>
      </c>
      <c r="E38" s="185">
        <f t="shared" si="3"/>
        <v>15024</v>
      </c>
      <c r="F38" s="21">
        <v>174</v>
      </c>
      <c r="G38" s="26">
        <v>51</v>
      </c>
      <c r="H38" s="21">
        <v>658</v>
      </c>
      <c r="I38" s="26">
        <v>244</v>
      </c>
      <c r="J38" s="21">
        <v>31350</v>
      </c>
      <c r="K38" s="27">
        <v>14729</v>
      </c>
      <c r="M38" s="41" t="s">
        <v>35</v>
      </c>
      <c r="N38" s="46">
        <v>32182</v>
      </c>
      <c r="O38" s="21">
        <v>15024</v>
      </c>
      <c r="P38" s="185">
        <f t="shared" si="4"/>
        <v>32182</v>
      </c>
      <c r="Q38" s="185">
        <f t="shared" si="4"/>
        <v>15024</v>
      </c>
      <c r="R38" s="21">
        <v>174</v>
      </c>
      <c r="S38" s="26">
        <v>51</v>
      </c>
      <c r="T38" s="21">
        <v>658</v>
      </c>
      <c r="U38" s="26">
        <v>244</v>
      </c>
      <c r="V38" s="21">
        <v>31350</v>
      </c>
      <c r="W38" s="26">
        <v>14729</v>
      </c>
    </row>
    <row r="39" spans="1:23" x14ac:dyDescent="0.3">
      <c r="A39" s="23" t="s">
        <v>36</v>
      </c>
      <c r="B39" s="124">
        <f t="shared" si="1"/>
        <v>32553</v>
      </c>
      <c r="C39" s="21">
        <f t="shared" si="0"/>
        <v>15341</v>
      </c>
      <c r="D39" s="185">
        <f t="shared" si="2"/>
        <v>32553</v>
      </c>
      <c r="E39" s="185">
        <f t="shared" si="3"/>
        <v>15341</v>
      </c>
      <c r="F39" s="21">
        <v>171</v>
      </c>
      <c r="G39" s="26">
        <v>53</v>
      </c>
      <c r="H39" s="21">
        <v>698</v>
      </c>
      <c r="I39" s="26">
        <v>261</v>
      </c>
      <c r="J39" s="21">
        <v>31684</v>
      </c>
      <c r="K39" s="27">
        <v>15027</v>
      </c>
      <c r="M39" s="41" t="s">
        <v>36</v>
      </c>
      <c r="N39" s="46">
        <v>32553</v>
      </c>
      <c r="O39" s="21">
        <v>15341</v>
      </c>
      <c r="P39" s="185">
        <f t="shared" si="4"/>
        <v>32553</v>
      </c>
      <c r="Q39" s="185">
        <f t="shared" si="4"/>
        <v>15341</v>
      </c>
      <c r="R39" s="21">
        <v>171</v>
      </c>
      <c r="S39" s="26">
        <v>53</v>
      </c>
      <c r="T39" s="21">
        <v>698</v>
      </c>
      <c r="U39" s="26">
        <v>261</v>
      </c>
      <c r="V39" s="21">
        <v>31684</v>
      </c>
      <c r="W39" s="26">
        <v>15027</v>
      </c>
    </row>
    <row r="40" spans="1:23" x14ac:dyDescent="0.3">
      <c r="A40" s="23" t="s">
        <v>37</v>
      </c>
      <c r="B40" s="124">
        <f t="shared" si="1"/>
        <v>31879</v>
      </c>
      <c r="C40" s="21">
        <f t="shared" si="0"/>
        <v>15149</v>
      </c>
      <c r="D40" s="185">
        <f t="shared" si="2"/>
        <v>31879</v>
      </c>
      <c r="E40" s="185">
        <f t="shared" si="3"/>
        <v>15149</v>
      </c>
      <c r="F40" s="21">
        <v>164</v>
      </c>
      <c r="G40" s="26">
        <v>50</v>
      </c>
      <c r="H40" s="21">
        <v>693</v>
      </c>
      <c r="I40" s="26">
        <v>257</v>
      </c>
      <c r="J40" s="21">
        <v>31022</v>
      </c>
      <c r="K40" s="27">
        <v>14842</v>
      </c>
      <c r="M40" s="41" t="s">
        <v>37</v>
      </c>
      <c r="N40" s="46">
        <v>31879</v>
      </c>
      <c r="O40" s="21">
        <v>15149</v>
      </c>
      <c r="P40" s="185">
        <f t="shared" si="4"/>
        <v>31879</v>
      </c>
      <c r="Q40" s="185">
        <f t="shared" si="4"/>
        <v>15149</v>
      </c>
      <c r="R40" s="21">
        <v>164</v>
      </c>
      <c r="S40" s="26">
        <v>50</v>
      </c>
      <c r="T40" s="21">
        <v>693</v>
      </c>
      <c r="U40" s="26">
        <v>257</v>
      </c>
      <c r="V40" s="21">
        <v>31022</v>
      </c>
      <c r="W40" s="26">
        <v>14842</v>
      </c>
    </row>
    <row r="41" spans="1:23" x14ac:dyDescent="0.3">
      <c r="A41" s="30" t="s">
        <v>42</v>
      </c>
      <c r="B41" s="130">
        <f t="shared" si="1"/>
        <v>31163</v>
      </c>
      <c r="C41" s="129">
        <f t="shared" si="0"/>
        <v>14990</v>
      </c>
      <c r="D41" s="185">
        <f t="shared" si="2"/>
        <v>31163</v>
      </c>
      <c r="E41" s="185">
        <f t="shared" si="3"/>
        <v>14990</v>
      </c>
      <c r="F41" s="32">
        <v>182</v>
      </c>
      <c r="G41" s="32">
        <v>59</v>
      </c>
      <c r="H41" s="32">
        <v>700</v>
      </c>
      <c r="I41" s="32">
        <v>257</v>
      </c>
      <c r="J41" s="32">
        <v>30281</v>
      </c>
      <c r="K41" s="33">
        <v>14674</v>
      </c>
      <c r="M41" s="42" t="s">
        <v>42</v>
      </c>
      <c r="N41" s="47">
        <v>31163</v>
      </c>
      <c r="O41" s="32">
        <v>14990</v>
      </c>
      <c r="P41" s="185">
        <f t="shared" si="4"/>
        <v>31163</v>
      </c>
      <c r="Q41" s="185">
        <f t="shared" si="4"/>
        <v>14990</v>
      </c>
      <c r="R41" s="32">
        <v>182</v>
      </c>
      <c r="S41" s="32">
        <v>59</v>
      </c>
      <c r="T41" s="32">
        <v>700</v>
      </c>
      <c r="U41" s="32">
        <v>257</v>
      </c>
      <c r="V41" s="32">
        <v>30281</v>
      </c>
      <c r="W41" s="32">
        <v>14674</v>
      </c>
    </row>
    <row r="42" spans="1:23" x14ac:dyDescent="0.3">
      <c r="A42" s="158">
        <v>2015</v>
      </c>
      <c r="B42" s="144">
        <f t="shared" si="1"/>
        <v>31194</v>
      </c>
      <c r="C42" s="145">
        <f t="shared" si="0"/>
        <v>15082</v>
      </c>
      <c r="D42" s="185">
        <f t="shared" si="2"/>
        <v>31194</v>
      </c>
      <c r="E42" s="185">
        <f t="shared" si="3"/>
        <v>15082</v>
      </c>
      <c r="F42" s="142">
        <v>188</v>
      </c>
      <c r="G42" s="142">
        <v>70</v>
      </c>
      <c r="H42" s="142">
        <v>693</v>
      </c>
      <c r="I42" s="142">
        <v>248</v>
      </c>
      <c r="J42" s="142">
        <v>30313</v>
      </c>
      <c r="K42" s="143">
        <v>14764</v>
      </c>
      <c r="M42" s="164">
        <v>2015</v>
      </c>
      <c r="N42" s="147">
        <v>31194</v>
      </c>
      <c r="O42" s="142">
        <v>15082</v>
      </c>
      <c r="P42" s="185">
        <f t="shared" si="4"/>
        <v>31194</v>
      </c>
      <c r="Q42" s="185">
        <f t="shared" si="4"/>
        <v>15082</v>
      </c>
      <c r="R42" s="142">
        <v>188</v>
      </c>
      <c r="S42" s="142">
        <v>70</v>
      </c>
      <c r="T42" s="142">
        <v>693</v>
      </c>
      <c r="U42" s="142">
        <v>248</v>
      </c>
      <c r="V42" s="142">
        <v>30313</v>
      </c>
      <c r="W42" s="142">
        <v>14764</v>
      </c>
    </row>
    <row r="43" spans="1:23" x14ac:dyDescent="0.3">
      <c r="A43" s="141">
        <v>2016</v>
      </c>
      <c r="B43" s="159">
        <f t="shared" si="1"/>
        <v>29502</v>
      </c>
      <c r="C43" s="160">
        <f t="shared" si="1"/>
        <v>14353</v>
      </c>
      <c r="D43" s="185">
        <f t="shared" si="2"/>
        <v>29502</v>
      </c>
      <c r="E43" s="185">
        <f t="shared" si="3"/>
        <v>14353</v>
      </c>
      <c r="F43" s="156">
        <v>160</v>
      </c>
      <c r="G43" s="156">
        <v>77</v>
      </c>
      <c r="H43" s="156">
        <v>684</v>
      </c>
      <c r="I43" s="156">
        <v>253</v>
      </c>
      <c r="J43" s="156">
        <v>28658</v>
      </c>
      <c r="K43" s="157">
        <v>14023</v>
      </c>
      <c r="M43" s="146">
        <v>2016</v>
      </c>
      <c r="N43" s="161">
        <v>29502</v>
      </c>
      <c r="O43" s="156">
        <v>14353</v>
      </c>
      <c r="P43" s="185">
        <f t="shared" si="4"/>
        <v>29502</v>
      </c>
      <c r="Q43" s="185">
        <f t="shared" si="4"/>
        <v>14353</v>
      </c>
      <c r="R43" s="156">
        <v>160</v>
      </c>
      <c r="S43" s="156">
        <v>77</v>
      </c>
      <c r="T43" s="156">
        <v>684</v>
      </c>
      <c r="U43" s="156">
        <v>253</v>
      </c>
      <c r="V43" s="156">
        <v>28658</v>
      </c>
      <c r="W43" s="156">
        <v>14023</v>
      </c>
    </row>
    <row r="44" spans="1:23" ht="17.25" thickBot="1" x14ac:dyDescent="0.35">
      <c r="A44" s="34">
        <v>2017</v>
      </c>
      <c r="B44" s="131">
        <f t="shared" ref="B44:C48" si="5">F44+H44+J44</f>
        <v>28436</v>
      </c>
      <c r="C44" s="132">
        <f t="shared" si="5"/>
        <v>13929</v>
      </c>
      <c r="D44" s="185">
        <f t="shared" si="2"/>
        <v>28436</v>
      </c>
      <c r="E44" s="185">
        <f t="shared" si="3"/>
        <v>13929</v>
      </c>
      <c r="F44" s="36">
        <v>171</v>
      </c>
      <c r="G44" s="36">
        <v>81</v>
      </c>
      <c r="H44" s="36">
        <v>620</v>
      </c>
      <c r="I44" s="36">
        <v>226</v>
      </c>
      <c r="J44" s="36">
        <v>27645</v>
      </c>
      <c r="K44" s="37">
        <v>13622</v>
      </c>
      <c r="M44" s="146">
        <v>2017</v>
      </c>
      <c r="N44" s="147">
        <v>28436</v>
      </c>
      <c r="O44" s="142">
        <v>13929</v>
      </c>
      <c r="P44" s="185">
        <f t="shared" si="4"/>
        <v>28436</v>
      </c>
      <c r="Q44" s="185">
        <f t="shared" si="4"/>
        <v>13929</v>
      </c>
      <c r="R44" s="142">
        <v>171</v>
      </c>
      <c r="S44" s="142">
        <v>81</v>
      </c>
      <c r="T44" s="142">
        <v>620</v>
      </c>
      <c r="U44" s="142">
        <v>226</v>
      </c>
      <c r="V44" s="142">
        <v>27645</v>
      </c>
      <c r="W44" s="142">
        <v>13622</v>
      </c>
    </row>
    <row r="45" spans="1:23" ht="17.25" thickBot="1" x14ac:dyDescent="0.35">
      <c r="A45" s="34">
        <v>2018</v>
      </c>
      <c r="B45" s="131">
        <f t="shared" si="5"/>
        <v>28518</v>
      </c>
      <c r="C45" s="132">
        <f t="shared" si="5"/>
        <v>14081</v>
      </c>
      <c r="D45" s="185">
        <f t="shared" si="2"/>
        <v>28518</v>
      </c>
      <c r="E45" s="185">
        <f t="shared" si="3"/>
        <v>14081</v>
      </c>
      <c r="F45" s="36">
        <v>188</v>
      </c>
      <c r="G45" s="36">
        <v>93</v>
      </c>
      <c r="H45" s="36">
        <v>639</v>
      </c>
      <c r="I45" s="36">
        <v>233</v>
      </c>
      <c r="J45" s="36">
        <v>27691</v>
      </c>
      <c r="K45" s="37">
        <v>13755</v>
      </c>
      <c r="M45" s="39">
        <v>2018</v>
      </c>
      <c r="N45" s="48">
        <v>28518</v>
      </c>
      <c r="O45" s="36">
        <v>14081</v>
      </c>
      <c r="P45" s="185">
        <f t="shared" si="4"/>
        <v>28518</v>
      </c>
      <c r="Q45" s="185">
        <f t="shared" si="4"/>
        <v>14081</v>
      </c>
      <c r="R45" s="36">
        <v>188</v>
      </c>
      <c r="S45" s="36">
        <v>93</v>
      </c>
      <c r="T45" s="36">
        <v>639</v>
      </c>
      <c r="U45" s="36">
        <v>233</v>
      </c>
      <c r="V45" s="36">
        <v>27691</v>
      </c>
      <c r="W45" s="36">
        <v>13755</v>
      </c>
    </row>
    <row r="46" spans="1:23" ht="17.25" thickBot="1" x14ac:dyDescent="0.35">
      <c r="A46" s="34">
        <v>2019</v>
      </c>
      <c r="B46" s="131">
        <f t="shared" si="5"/>
        <v>24760</v>
      </c>
      <c r="C46" s="132">
        <f t="shared" si="5"/>
        <v>11913</v>
      </c>
      <c r="D46" s="185">
        <f t="shared" si="2"/>
        <v>24760</v>
      </c>
      <c r="E46" s="185">
        <f t="shared" si="3"/>
        <v>11913</v>
      </c>
      <c r="F46" s="36">
        <v>163</v>
      </c>
      <c r="G46" s="36">
        <v>73</v>
      </c>
      <c r="H46" s="36">
        <v>608</v>
      </c>
      <c r="I46" s="36">
        <v>215</v>
      </c>
      <c r="J46" s="36">
        <v>23989</v>
      </c>
      <c r="K46" s="37">
        <v>11625</v>
      </c>
      <c r="M46" s="39">
        <v>2019</v>
      </c>
      <c r="N46" s="48">
        <v>24760</v>
      </c>
      <c r="O46" s="36">
        <v>11913</v>
      </c>
      <c r="P46" s="185">
        <f t="shared" si="4"/>
        <v>24760</v>
      </c>
      <c r="Q46" s="185">
        <f t="shared" si="4"/>
        <v>11913</v>
      </c>
      <c r="R46" s="36">
        <v>163</v>
      </c>
      <c r="S46" s="36">
        <v>73</v>
      </c>
      <c r="T46" s="36">
        <v>608</v>
      </c>
      <c r="U46" s="36">
        <v>215</v>
      </c>
      <c r="V46" s="36">
        <v>23989</v>
      </c>
      <c r="W46" s="36">
        <v>11625</v>
      </c>
    </row>
    <row r="47" spans="1:23" ht="17.25" thickBot="1" x14ac:dyDescent="0.35">
      <c r="A47" s="34">
        <v>2020</v>
      </c>
      <c r="B47" s="131">
        <f t="shared" si="5"/>
        <v>25126</v>
      </c>
      <c r="C47" s="132">
        <f t="shared" si="5"/>
        <v>12181</v>
      </c>
      <c r="D47" s="185">
        <f t="shared" si="2"/>
        <v>25126</v>
      </c>
      <c r="E47" s="185">
        <f t="shared" si="3"/>
        <v>12181</v>
      </c>
      <c r="F47" s="36">
        <v>197</v>
      </c>
      <c r="G47" s="36">
        <v>84</v>
      </c>
      <c r="H47" s="36">
        <v>649</v>
      </c>
      <c r="I47" s="36">
        <v>238</v>
      </c>
      <c r="J47" s="36">
        <v>24280</v>
      </c>
      <c r="K47" s="37">
        <v>11859</v>
      </c>
      <c r="M47" s="39">
        <v>2020</v>
      </c>
      <c r="N47" s="48">
        <v>25126</v>
      </c>
      <c r="O47" s="36">
        <v>12181</v>
      </c>
      <c r="P47" s="185">
        <f t="shared" si="4"/>
        <v>25126</v>
      </c>
      <c r="Q47" s="185">
        <f t="shared" si="4"/>
        <v>12181</v>
      </c>
      <c r="R47" s="36">
        <v>197</v>
      </c>
      <c r="S47" s="36">
        <v>84</v>
      </c>
      <c r="T47" s="36">
        <v>649</v>
      </c>
      <c r="U47" s="36">
        <v>238</v>
      </c>
      <c r="V47" s="36">
        <v>24280</v>
      </c>
      <c r="W47" s="36">
        <v>11859</v>
      </c>
    </row>
    <row r="48" spans="1:23" ht="17.25" thickBot="1" x14ac:dyDescent="0.35">
      <c r="A48" s="34">
        <v>2021</v>
      </c>
      <c r="B48" s="131">
        <f t="shared" si="5"/>
        <v>25510</v>
      </c>
      <c r="C48" s="132">
        <f t="shared" si="5"/>
        <v>12735</v>
      </c>
      <c r="D48" s="185">
        <f t="shared" si="2"/>
        <v>25510</v>
      </c>
      <c r="E48" s="185">
        <f t="shared" si="3"/>
        <v>12735</v>
      </c>
      <c r="F48" s="36">
        <v>209</v>
      </c>
      <c r="G48" s="36">
        <v>92</v>
      </c>
      <c r="H48" s="36">
        <v>686</v>
      </c>
      <c r="I48" s="36">
        <v>244</v>
      </c>
      <c r="J48" s="36">
        <v>24615</v>
      </c>
      <c r="K48" s="37">
        <v>12399</v>
      </c>
      <c r="M48" s="39">
        <v>2021</v>
      </c>
      <c r="N48" s="48">
        <v>25510</v>
      </c>
      <c r="O48" s="36">
        <v>12735</v>
      </c>
      <c r="P48" s="185">
        <f t="shared" si="4"/>
        <v>25510</v>
      </c>
      <c r="Q48" s="185">
        <f t="shared" si="4"/>
        <v>12735</v>
      </c>
      <c r="R48" s="36">
        <v>209</v>
      </c>
      <c r="S48" s="36">
        <v>92</v>
      </c>
      <c r="T48" s="36">
        <v>686</v>
      </c>
      <c r="U48" s="36">
        <v>244</v>
      </c>
      <c r="V48" s="36">
        <v>24615</v>
      </c>
      <c r="W48" s="36">
        <v>12399</v>
      </c>
    </row>
    <row r="57" spans="1:49" x14ac:dyDescent="0.3">
      <c r="B57" s="207" t="s">
        <v>101</v>
      </c>
    </row>
    <row r="58" spans="1:49" ht="17.25" thickBot="1" x14ac:dyDescent="0.35">
      <c r="B58" s="169" t="s">
        <v>89</v>
      </c>
    </row>
    <row r="59" spans="1:49" ht="17.25" thickBot="1" x14ac:dyDescent="0.35">
      <c r="B59" s="680" t="s">
        <v>50</v>
      </c>
      <c r="C59" s="681"/>
      <c r="D59" s="681"/>
      <c r="E59" s="681"/>
      <c r="F59" s="681"/>
      <c r="G59" s="681"/>
      <c r="H59" s="681"/>
      <c r="I59" s="681"/>
      <c r="J59" s="681"/>
      <c r="K59" s="682"/>
      <c r="L59" s="16"/>
      <c r="M59" s="170" t="s">
        <v>0</v>
      </c>
      <c r="N59" s="696" t="s">
        <v>100</v>
      </c>
      <c r="O59" s="697"/>
      <c r="P59" s="697"/>
      <c r="Q59" s="697"/>
      <c r="R59" s="697"/>
      <c r="S59" s="697"/>
      <c r="T59" s="697"/>
      <c r="U59" s="697"/>
      <c r="V59" s="697"/>
      <c r="W59" s="723"/>
      <c r="Y59" s="694" t="s">
        <v>0</v>
      </c>
      <c r="Z59" s="725" t="s">
        <v>51</v>
      </c>
      <c r="AA59" s="726"/>
      <c r="AB59" s="726"/>
      <c r="AC59" s="726"/>
      <c r="AD59" s="726"/>
      <c r="AE59" s="726"/>
      <c r="AF59" s="726"/>
      <c r="AG59" s="726"/>
      <c r="AH59" s="727" t="s">
        <v>56</v>
      </c>
      <c r="AI59" s="727"/>
      <c r="AJ59" s="727"/>
      <c r="AK59" s="727"/>
      <c r="AL59" s="727"/>
      <c r="AM59" s="727"/>
      <c r="AN59" s="727"/>
      <c r="AO59" s="728"/>
      <c r="AP59" s="725" t="s">
        <v>99</v>
      </c>
      <c r="AQ59" s="726"/>
      <c r="AR59" s="726"/>
      <c r="AS59" s="726"/>
      <c r="AT59" s="726"/>
      <c r="AU59" s="726"/>
      <c r="AV59" s="726"/>
      <c r="AW59" s="726"/>
    </row>
    <row r="60" spans="1:49" x14ac:dyDescent="0.3">
      <c r="A60" s="683" t="s">
        <v>0</v>
      </c>
      <c r="B60" s="685" t="s">
        <v>44</v>
      </c>
      <c r="C60" s="686"/>
      <c r="D60" s="690" t="s">
        <v>98</v>
      </c>
      <c r="E60" s="691"/>
      <c r="F60" s="687" t="s">
        <v>1</v>
      </c>
      <c r="G60" s="688"/>
      <c r="H60" s="687" t="s">
        <v>2</v>
      </c>
      <c r="I60" s="688"/>
      <c r="J60" s="687" t="s">
        <v>3</v>
      </c>
      <c r="K60" s="689"/>
      <c r="L60" s="16"/>
      <c r="M60" s="170"/>
      <c r="N60" s="172" t="s">
        <v>44</v>
      </c>
      <c r="O60" s="173"/>
      <c r="P60" s="189" t="s">
        <v>95</v>
      </c>
      <c r="Q60" s="190"/>
      <c r="R60" s="174" t="s">
        <v>1</v>
      </c>
      <c r="S60" s="174"/>
      <c r="T60" s="174" t="s">
        <v>2</v>
      </c>
      <c r="U60" s="174"/>
      <c r="V60" s="174" t="s">
        <v>3</v>
      </c>
      <c r="W60" s="174"/>
      <c r="Y60" s="694"/>
      <c r="Z60" s="729" t="s">
        <v>44</v>
      </c>
      <c r="AA60" s="730"/>
      <c r="AB60" s="724" t="s">
        <v>1</v>
      </c>
      <c r="AC60" s="724"/>
      <c r="AD60" s="724" t="s">
        <v>2</v>
      </c>
      <c r="AE60" s="724"/>
      <c r="AF60" s="724" t="s">
        <v>3</v>
      </c>
      <c r="AG60" s="724"/>
      <c r="AH60" s="731" t="s">
        <v>44</v>
      </c>
      <c r="AI60" s="731"/>
      <c r="AJ60" s="732" t="s">
        <v>1</v>
      </c>
      <c r="AK60" s="732"/>
      <c r="AL60" s="732" t="s">
        <v>2</v>
      </c>
      <c r="AM60" s="732"/>
      <c r="AN60" s="732" t="s">
        <v>3</v>
      </c>
      <c r="AO60" s="733"/>
      <c r="AP60" s="729" t="s">
        <v>44</v>
      </c>
      <c r="AQ60" s="730"/>
      <c r="AR60" s="724" t="s">
        <v>1</v>
      </c>
      <c r="AS60" s="724"/>
      <c r="AT60" s="724" t="s">
        <v>2</v>
      </c>
      <c r="AU60" s="724"/>
      <c r="AV60" s="724" t="s">
        <v>3</v>
      </c>
      <c r="AW60" s="724"/>
    </row>
    <row r="61" spans="1:49" x14ac:dyDescent="0.3">
      <c r="A61" s="684"/>
      <c r="B61" s="122" t="s">
        <v>48</v>
      </c>
      <c r="C61" s="175" t="s">
        <v>49</v>
      </c>
      <c r="D61" s="183" t="s">
        <v>48</v>
      </c>
      <c r="E61" s="184" t="s">
        <v>49</v>
      </c>
      <c r="F61" s="176" t="s">
        <v>48</v>
      </c>
      <c r="G61" s="176" t="s">
        <v>49</v>
      </c>
      <c r="H61" s="176" t="s">
        <v>48</v>
      </c>
      <c r="I61" s="176" t="s">
        <v>49</v>
      </c>
      <c r="J61" s="176" t="s">
        <v>48</v>
      </c>
      <c r="K61" s="178" t="s">
        <v>49</v>
      </c>
      <c r="L61" s="16"/>
      <c r="M61" s="171"/>
      <c r="N61" s="66" t="s">
        <v>45</v>
      </c>
      <c r="O61" s="43" t="s">
        <v>46</v>
      </c>
      <c r="P61" s="183" t="s">
        <v>45</v>
      </c>
      <c r="Q61" s="184" t="s">
        <v>46</v>
      </c>
      <c r="R61" s="40" t="s">
        <v>45</v>
      </c>
      <c r="S61" s="40" t="s">
        <v>46</v>
      </c>
      <c r="T61" s="40" t="s">
        <v>45</v>
      </c>
      <c r="U61" s="40" t="s">
        <v>46</v>
      </c>
      <c r="V61" s="40" t="s">
        <v>45</v>
      </c>
      <c r="W61" s="40" t="s">
        <v>46</v>
      </c>
      <c r="Y61" s="695"/>
      <c r="Z61" s="66" t="s">
        <v>45</v>
      </c>
      <c r="AA61" s="43" t="s">
        <v>46</v>
      </c>
      <c r="AB61" s="40" t="s">
        <v>45</v>
      </c>
      <c r="AC61" s="40" t="s">
        <v>46</v>
      </c>
      <c r="AD61" s="40" t="s">
        <v>45</v>
      </c>
      <c r="AE61" s="40" t="s">
        <v>46</v>
      </c>
      <c r="AF61" s="40" t="s">
        <v>45</v>
      </c>
      <c r="AG61" s="40" t="s">
        <v>46</v>
      </c>
      <c r="AH61" s="50" t="s">
        <v>45</v>
      </c>
      <c r="AI61" s="175" t="s">
        <v>46</v>
      </c>
      <c r="AJ61" s="176" t="s">
        <v>45</v>
      </c>
      <c r="AK61" s="176" t="s">
        <v>46</v>
      </c>
      <c r="AL61" s="176" t="s">
        <v>45</v>
      </c>
      <c r="AM61" s="176" t="s">
        <v>46</v>
      </c>
      <c r="AN61" s="176" t="s">
        <v>45</v>
      </c>
      <c r="AO61" s="178" t="s">
        <v>46</v>
      </c>
      <c r="AP61" s="66" t="s">
        <v>45</v>
      </c>
      <c r="AQ61" s="43" t="s">
        <v>46</v>
      </c>
      <c r="AR61" s="40" t="s">
        <v>45</v>
      </c>
      <c r="AS61" s="40" t="s">
        <v>46</v>
      </c>
      <c r="AT61" s="40" t="s">
        <v>45</v>
      </c>
      <c r="AU61" s="40" t="s">
        <v>46</v>
      </c>
      <c r="AV61" s="40" t="s">
        <v>45</v>
      </c>
      <c r="AW61" s="40" t="s">
        <v>46</v>
      </c>
    </row>
    <row r="62" spans="1:49" x14ac:dyDescent="0.3">
      <c r="A62" s="192">
        <v>1979</v>
      </c>
      <c r="B62" s="193">
        <f>F62+H62+J62</f>
        <v>626</v>
      </c>
      <c r="C62" s="194">
        <f t="shared" ref="C62:C104" si="6">G62+I62+K62</f>
        <v>226</v>
      </c>
      <c r="D62" s="194">
        <f>SUM(F62,H62,J62)</f>
        <v>626</v>
      </c>
      <c r="E62" s="194">
        <f>SUM(G62,I62,K62)</f>
        <v>226</v>
      </c>
      <c r="F62" s="194">
        <v>86</v>
      </c>
      <c r="G62" s="194">
        <v>5</v>
      </c>
      <c r="H62" s="194">
        <v>26</v>
      </c>
      <c r="I62" s="194">
        <v>23</v>
      </c>
      <c r="J62" s="194">
        <v>514</v>
      </c>
      <c r="K62" s="200">
        <v>198</v>
      </c>
      <c r="L62" s="16"/>
      <c r="M62" s="202">
        <v>1979</v>
      </c>
      <c r="N62" s="193">
        <v>1</v>
      </c>
      <c r="O62" s="194">
        <v>0</v>
      </c>
      <c r="P62" s="194">
        <f>SUM(R62,T62,V62)</f>
        <v>1</v>
      </c>
      <c r="Q62" s="194">
        <f>SUM(S62,U62,W62)</f>
        <v>0</v>
      </c>
      <c r="R62" s="194">
        <v>0</v>
      </c>
      <c r="S62" s="194">
        <v>0</v>
      </c>
      <c r="T62" s="194">
        <v>0</v>
      </c>
      <c r="U62" s="194">
        <v>0</v>
      </c>
      <c r="V62" s="194">
        <v>1</v>
      </c>
      <c r="W62" s="203">
        <v>0</v>
      </c>
      <c r="Y62" s="38">
        <v>1979</v>
      </c>
      <c r="Z62" s="45">
        <v>626</v>
      </c>
      <c r="AA62" s="21">
        <v>226</v>
      </c>
      <c r="AB62" s="21">
        <v>86</v>
      </c>
      <c r="AC62" s="21">
        <v>5</v>
      </c>
      <c r="AD62" s="21">
        <v>26</v>
      </c>
      <c r="AE62" s="21">
        <v>23</v>
      </c>
      <c r="AF62" s="21">
        <v>514</v>
      </c>
      <c r="AG62" s="61">
        <v>198</v>
      </c>
      <c r="AH62" s="53">
        <v>625</v>
      </c>
      <c r="AI62" s="21">
        <v>226</v>
      </c>
      <c r="AJ62" s="21">
        <v>86</v>
      </c>
      <c r="AK62" s="21">
        <v>5</v>
      </c>
      <c r="AL62" s="21">
        <v>26</v>
      </c>
      <c r="AM62" s="21">
        <v>23</v>
      </c>
      <c r="AN62" s="21">
        <v>513</v>
      </c>
      <c r="AO62" s="22">
        <v>198</v>
      </c>
      <c r="AP62" s="45">
        <v>1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1</v>
      </c>
      <c r="AW62" s="61">
        <v>0</v>
      </c>
    </row>
    <row r="63" spans="1:49" x14ac:dyDescent="0.3">
      <c r="A63" s="195" t="s">
        <v>4</v>
      </c>
      <c r="B63" s="196">
        <f t="shared" ref="B63:B104" si="7">F63+H63+J63</f>
        <v>622</v>
      </c>
      <c r="C63" s="194">
        <f t="shared" si="6"/>
        <v>194</v>
      </c>
      <c r="D63" s="194">
        <f t="shared" ref="D63:D104" si="8">SUM(F63,H63,J63)</f>
        <v>622</v>
      </c>
      <c r="E63" s="194">
        <f t="shared" ref="E63:E104" si="9">SUM(G63,I63,K63)</f>
        <v>194</v>
      </c>
      <c r="F63" s="194">
        <v>106</v>
      </c>
      <c r="G63" s="194">
        <v>4</v>
      </c>
      <c r="H63" s="194">
        <v>21</v>
      </c>
      <c r="I63" s="194">
        <v>20</v>
      </c>
      <c r="J63" s="194">
        <v>495</v>
      </c>
      <c r="K63" s="200">
        <v>170</v>
      </c>
      <c r="L63" s="16"/>
      <c r="M63" s="204" t="s">
        <v>4</v>
      </c>
      <c r="N63" s="196">
        <v>0</v>
      </c>
      <c r="O63" s="194">
        <v>0</v>
      </c>
      <c r="P63" s="194">
        <f t="shared" ref="P63:P104" si="10">SUM(R63,T63,V63)</f>
        <v>0</v>
      </c>
      <c r="Q63" s="194">
        <f t="shared" ref="Q63:Q104" si="11">SUM(S63,U63,W63)</f>
        <v>0</v>
      </c>
      <c r="R63" s="194">
        <v>0</v>
      </c>
      <c r="S63" s="194">
        <v>0</v>
      </c>
      <c r="T63" s="194">
        <v>0</v>
      </c>
      <c r="U63" s="194">
        <v>0</v>
      </c>
      <c r="V63" s="194">
        <v>0</v>
      </c>
      <c r="W63" s="203">
        <v>0</v>
      </c>
      <c r="Y63" s="41" t="s">
        <v>4</v>
      </c>
      <c r="Z63" s="46">
        <v>622</v>
      </c>
      <c r="AA63" s="21">
        <v>194</v>
      </c>
      <c r="AB63" s="21">
        <v>106</v>
      </c>
      <c r="AC63" s="21">
        <v>4</v>
      </c>
      <c r="AD63" s="21">
        <v>21</v>
      </c>
      <c r="AE63" s="21">
        <v>20</v>
      </c>
      <c r="AF63" s="21">
        <v>495</v>
      </c>
      <c r="AG63" s="67">
        <v>170</v>
      </c>
      <c r="AH63" s="52">
        <v>622</v>
      </c>
      <c r="AI63" s="21">
        <v>194</v>
      </c>
      <c r="AJ63" s="21">
        <v>106</v>
      </c>
      <c r="AK63" s="21">
        <v>4</v>
      </c>
      <c r="AL63" s="21">
        <v>21</v>
      </c>
      <c r="AM63" s="21">
        <v>20</v>
      </c>
      <c r="AN63" s="21">
        <v>495</v>
      </c>
      <c r="AO63" s="25">
        <v>170</v>
      </c>
      <c r="AP63" s="46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67">
        <v>0</v>
      </c>
    </row>
    <row r="64" spans="1:49" x14ac:dyDescent="0.3">
      <c r="A64" s="195" t="s">
        <v>5</v>
      </c>
      <c r="B64" s="196">
        <f t="shared" si="7"/>
        <v>855</v>
      </c>
      <c r="C64" s="194">
        <f t="shared" si="6"/>
        <v>285</v>
      </c>
      <c r="D64" s="194">
        <f t="shared" si="8"/>
        <v>855</v>
      </c>
      <c r="E64" s="194">
        <f t="shared" si="9"/>
        <v>285</v>
      </c>
      <c r="F64" s="194">
        <v>126</v>
      </c>
      <c r="G64" s="194">
        <v>6</v>
      </c>
      <c r="H64" s="194">
        <v>20</v>
      </c>
      <c r="I64" s="194">
        <v>18</v>
      </c>
      <c r="J64" s="194">
        <v>709</v>
      </c>
      <c r="K64" s="200">
        <v>261</v>
      </c>
      <c r="L64" s="16"/>
      <c r="M64" s="204" t="s">
        <v>5</v>
      </c>
      <c r="N64" s="196">
        <v>7</v>
      </c>
      <c r="O64" s="194">
        <v>1</v>
      </c>
      <c r="P64" s="194">
        <f t="shared" si="10"/>
        <v>7</v>
      </c>
      <c r="Q64" s="194">
        <f t="shared" si="11"/>
        <v>1</v>
      </c>
      <c r="R64" s="194">
        <v>0</v>
      </c>
      <c r="S64" s="194">
        <v>0</v>
      </c>
      <c r="T64" s="194">
        <v>0</v>
      </c>
      <c r="U64" s="194">
        <v>0</v>
      </c>
      <c r="V64" s="194">
        <v>7</v>
      </c>
      <c r="W64" s="203">
        <v>1</v>
      </c>
      <c r="Y64" s="41" t="s">
        <v>5</v>
      </c>
      <c r="Z64" s="46">
        <v>855</v>
      </c>
      <c r="AA64" s="21">
        <v>285</v>
      </c>
      <c r="AB64" s="21">
        <v>126</v>
      </c>
      <c r="AC64" s="21">
        <v>6</v>
      </c>
      <c r="AD64" s="21">
        <v>20</v>
      </c>
      <c r="AE64" s="21">
        <v>18</v>
      </c>
      <c r="AF64" s="21">
        <v>709</v>
      </c>
      <c r="AG64" s="61">
        <v>261</v>
      </c>
      <c r="AH64" s="52">
        <v>848</v>
      </c>
      <c r="AI64" s="21">
        <v>284</v>
      </c>
      <c r="AJ64" s="21">
        <v>126</v>
      </c>
      <c r="AK64" s="21">
        <v>6</v>
      </c>
      <c r="AL64" s="21">
        <v>20</v>
      </c>
      <c r="AM64" s="21">
        <v>18</v>
      </c>
      <c r="AN64" s="21">
        <v>702</v>
      </c>
      <c r="AO64" s="22">
        <v>260</v>
      </c>
      <c r="AP64" s="46">
        <v>7</v>
      </c>
      <c r="AQ64" s="21">
        <v>1</v>
      </c>
      <c r="AR64" s="21">
        <v>0</v>
      </c>
      <c r="AS64" s="21">
        <v>0</v>
      </c>
      <c r="AT64" s="21">
        <v>0</v>
      </c>
      <c r="AU64" s="21">
        <v>0</v>
      </c>
      <c r="AV64" s="21">
        <v>7</v>
      </c>
      <c r="AW64" s="61">
        <v>1</v>
      </c>
    </row>
    <row r="65" spans="1:49" x14ac:dyDescent="0.3">
      <c r="A65" s="195" t="s">
        <v>6</v>
      </c>
      <c r="B65" s="196">
        <f t="shared" si="7"/>
        <v>968</v>
      </c>
      <c r="C65" s="194">
        <f t="shared" si="6"/>
        <v>351</v>
      </c>
      <c r="D65" s="194">
        <f t="shared" si="8"/>
        <v>968</v>
      </c>
      <c r="E65" s="194">
        <f t="shared" si="9"/>
        <v>351</v>
      </c>
      <c r="F65" s="194">
        <v>143</v>
      </c>
      <c r="G65" s="194">
        <v>12</v>
      </c>
      <c r="H65" s="194">
        <v>12</v>
      </c>
      <c r="I65" s="194">
        <v>12</v>
      </c>
      <c r="J65" s="194">
        <v>813</v>
      </c>
      <c r="K65" s="200">
        <v>327</v>
      </c>
      <c r="L65" s="16"/>
      <c r="M65" s="204" t="s">
        <v>6</v>
      </c>
      <c r="N65" s="196">
        <v>4</v>
      </c>
      <c r="O65" s="194">
        <v>0</v>
      </c>
      <c r="P65" s="194">
        <f t="shared" si="10"/>
        <v>4</v>
      </c>
      <c r="Q65" s="194">
        <f t="shared" si="11"/>
        <v>0</v>
      </c>
      <c r="R65" s="194">
        <v>0</v>
      </c>
      <c r="S65" s="194">
        <v>0</v>
      </c>
      <c r="T65" s="194">
        <v>0</v>
      </c>
      <c r="U65" s="194">
        <v>0</v>
      </c>
      <c r="V65" s="194">
        <v>4</v>
      </c>
      <c r="W65" s="203">
        <v>0</v>
      </c>
      <c r="Y65" s="41" t="s">
        <v>6</v>
      </c>
      <c r="Z65" s="46">
        <v>968</v>
      </c>
      <c r="AA65" s="21">
        <v>351</v>
      </c>
      <c r="AB65" s="21">
        <v>143</v>
      </c>
      <c r="AC65" s="21">
        <v>12</v>
      </c>
      <c r="AD65" s="21">
        <v>12</v>
      </c>
      <c r="AE65" s="21">
        <v>12</v>
      </c>
      <c r="AF65" s="21">
        <v>813</v>
      </c>
      <c r="AG65" s="61">
        <v>327</v>
      </c>
      <c r="AH65" s="52">
        <v>964</v>
      </c>
      <c r="AI65" s="21">
        <v>351</v>
      </c>
      <c r="AJ65" s="21">
        <v>143</v>
      </c>
      <c r="AK65" s="21">
        <v>12</v>
      </c>
      <c r="AL65" s="21">
        <v>12</v>
      </c>
      <c r="AM65" s="21">
        <v>12</v>
      </c>
      <c r="AN65" s="21">
        <v>809</v>
      </c>
      <c r="AO65" s="22">
        <v>327</v>
      </c>
      <c r="AP65" s="46">
        <v>4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4</v>
      </c>
      <c r="AW65" s="61">
        <v>0</v>
      </c>
    </row>
    <row r="66" spans="1:49" x14ac:dyDescent="0.3">
      <c r="A66" s="195" t="s">
        <v>7</v>
      </c>
      <c r="B66" s="196">
        <f t="shared" si="7"/>
        <v>1014</v>
      </c>
      <c r="C66" s="194">
        <f t="shared" si="6"/>
        <v>406</v>
      </c>
      <c r="D66" s="194">
        <f t="shared" si="8"/>
        <v>1014</v>
      </c>
      <c r="E66" s="194">
        <f t="shared" si="9"/>
        <v>406</v>
      </c>
      <c r="F66" s="194">
        <v>148</v>
      </c>
      <c r="G66" s="194">
        <v>9</v>
      </c>
      <c r="H66" s="194">
        <v>2</v>
      </c>
      <c r="I66" s="194">
        <v>2</v>
      </c>
      <c r="J66" s="194">
        <v>864</v>
      </c>
      <c r="K66" s="200">
        <v>395</v>
      </c>
      <c r="L66" s="16"/>
      <c r="M66" s="204" t="s">
        <v>7</v>
      </c>
      <c r="N66" s="196">
        <v>3</v>
      </c>
      <c r="O66" s="194">
        <v>0</v>
      </c>
      <c r="P66" s="194">
        <f t="shared" si="10"/>
        <v>3</v>
      </c>
      <c r="Q66" s="194">
        <f t="shared" si="11"/>
        <v>0</v>
      </c>
      <c r="R66" s="194">
        <v>0</v>
      </c>
      <c r="S66" s="194">
        <v>0</v>
      </c>
      <c r="T66" s="194">
        <v>0</v>
      </c>
      <c r="U66" s="194">
        <v>0</v>
      </c>
      <c r="V66" s="194">
        <v>3</v>
      </c>
      <c r="W66" s="203">
        <v>0</v>
      </c>
      <c r="Y66" s="41" t="s">
        <v>7</v>
      </c>
      <c r="Z66" s="46">
        <v>1014</v>
      </c>
      <c r="AA66" s="21">
        <v>406</v>
      </c>
      <c r="AB66" s="21">
        <v>148</v>
      </c>
      <c r="AC66" s="21">
        <v>9</v>
      </c>
      <c r="AD66" s="21">
        <v>2</v>
      </c>
      <c r="AE66" s="21">
        <v>2</v>
      </c>
      <c r="AF66" s="21">
        <v>864</v>
      </c>
      <c r="AG66" s="61">
        <v>395</v>
      </c>
      <c r="AH66" s="52">
        <v>1011</v>
      </c>
      <c r="AI66" s="21">
        <v>406</v>
      </c>
      <c r="AJ66" s="21">
        <v>148</v>
      </c>
      <c r="AK66" s="21">
        <v>9</v>
      </c>
      <c r="AL66" s="21">
        <v>2</v>
      </c>
      <c r="AM66" s="21">
        <v>2</v>
      </c>
      <c r="AN66" s="21">
        <v>861</v>
      </c>
      <c r="AO66" s="22">
        <v>395</v>
      </c>
      <c r="AP66" s="46">
        <v>3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3</v>
      </c>
      <c r="AW66" s="61">
        <v>0</v>
      </c>
    </row>
    <row r="67" spans="1:49" x14ac:dyDescent="0.3">
      <c r="A67" s="195" t="s">
        <v>8</v>
      </c>
      <c r="B67" s="196">
        <f t="shared" si="7"/>
        <v>1001</v>
      </c>
      <c r="C67" s="194">
        <f t="shared" si="6"/>
        <v>419</v>
      </c>
      <c r="D67" s="194">
        <f t="shared" si="8"/>
        <v>1001</v>
      </c>
      <c r="E67" s="194">
        <f t="shared" si="9"/>
        <v>419</v>
      </c>
      <c r="F67" s="194">
        <v>137</v>
      </c>
      <c r="G67" s="194">
        <v>11</v>
      </c>
      <c r="H67" s="194">
        <v>2</v>
      </c>
      <c r="I67" s="194">
        <v>2</v>
      </c>
      <c r="J67" s="194">
        <v>862</v>
      </c>
      <c r="K67" s="200">
        <v>406</v>
      </c>
      <c r="L67" s="16"/>
      <c r="M67" s="204" t="s">
        <v>8</v>
      </c>
      <c r="N67" s="196">
        <v>3</v>
      </c>
      <c r="O67" s="194">
        <v>0</v>
      </c>
      <c r="P67" s="194">
        <f t="shared" si="10"/>
        <v>3</v>
      </c>
      <c r="Q67" s="194">
        <f t="shared" si="11"/>
        <v>0</v>
      </c>
      <c r="R67" s="194">
        <v>0</v>
      </c>
      <c r="S67" s="194">
        <v>0</v>
      </c>
      <c r="T67" s="194">
        <v>0</v>
      </c>
      <c r="U67" s="194">
        <v>0</v>
      </c>
      <c r="V67" s="194">
        <v>3</v>
      </c>
      <c r="W67" s="203">
        <v>0</v>
      </c>
      <c r="Y67" s="41" t="s">
        <v>8</v>
      </c>
      <c r="Z67" s="46">
        <v>1001</v>
      </c>
      <c r="AA67" s="21">
        <v>419</v>
      </c>
      <c r="AB67" s="21">
        <v>137</v>
      </c>
      <c r="AC67" s="21">
        <v>11</v>
      </c>
      <c r="AD67" s="21">
        <v>2</v>
      </c>
      <c r="AE67" s="21">
        <v>2</v>
      </c>
      <c r="AF67" s="21">
        <v>862</v>
      </c>
      <c r="AG67" s="61">
        <v>406</v>
      </c>
      <c r="AH67" s="52">
        <v>998</v>
      </c>
      <c r="AI67" s="21">
        <v>419</v>
      </c>
      <c r="AJ67" s="21">
        <v>137</v>
      </c>
      <c r="AK67" s="21">
        <v>11</v>
      </c>
      <c r="AL67" s="21">
        <v>2</v>
      </c>
      <c r="AM67" s="21">
        <v>2</v>
      </c>
      <c r="AN67" s="21">
        <v>859</v>
      </c>
      <c r="AO67" s="22">
        <v>406</v>
      </c>
      <c r="AP67" s="46">
        <v>3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3</v>
      </c>
      <c r="AW67" s="61">
        <v>0</v>
      </c>
    </row>
    <row r="68" spans="1:49" x14ac:dyDescent="0.3">
      <c r="A68" s="195" t="s">
        <v>9</v>
      </c>
      <c r="B68" s="196">
        <f t="shared" si="7"/>
        <v>1044</v>
      </c>
      <c r="C68" s="194">
        <f t="shared" si="6"/>
        <v>465</v>
      </c>
      <c r="D68" s="194">
        <f t="shared" si="8"/>
        <v>1044</v>
      </c>
      <c r="E68" s="194">
        <f t="shared" si="9"/>
        <v>465</v>
      </c>
      <c r="F68" s="194">
        <v>112</v>
      </c>
      <c r="G68" s="194">
        <v>12</v>
      </c>
      <c r="H68" s="194">
        <v>2</v>
      </c>
      <c r="I68" s="194">
        <v>2</v>
      </c>
      <c r="J68" s="194">
        <v>930</v>
      </c>
      <c r="K68" s="200">
        <v>451</v>
      </c>
      <c r="L68" s="16"/>
      <c r="M68" s="204" t="s">
        <v>9</v>
      </c>
      <c r="N68" s="196">
        <v>7</v>
      </c>
      <c r="O68" s="194">
        <v>2</v>
      </c>
      <c r="P68" s="194">
        <f t="shared" si="10"/>
        <v>7</v>
      </c>
      <c r="Q68" s="194">
        <f t="shared" si="11"/>
        <v>2</v>
      </c>
      <c r="R68" s="194">
        <v>0</v>
      </c>
      <c r="S68" s="194">
        <v>0</v>
      </c>
      <c r="T68" s="194">
        <v>0</v>
      </c>
      <c r="U68" s="194">
        <v>0</v>
      </c>
      <c r="V68" s="194">
        <v>7</v>
      </c>
      <c r="W68" s="203">
        <v>2</v>
      </c>
      <c r="Y68" s="41" t="s">
        <v>9</v>
      </c>
      <c r="Z68" s="46">
        <v>1044</v>
      </c>
      <c r="AA68" s="21">
        <v>465</v>
      </c>
      <c r="AB68" s="21">
        <v>112</v>
      </c>
      <c r="AC68" s="21">
        <v>12</v>
      </c>
      <c r="AD68" s="21">
        <v>2</v>
      </c>
      <c r="AE68" s="21">
        <v>2</v>
      </c>
      <c r="AF68" s="21">
        <v>930</v>
      </c>
      <c r="AG68" s="61">
        <v>451</v>
      </c>
      <c r="AH68" s="52">
        <v>1037</v>
      </c>
      <c r="AI68" s="21">
        <v>463</v>
      </c>
      <c r="AJ68" s="21">
        <v>112</v>
      </c>
      <c r="AK68" s="21">
        <v>12</v>
      </c>
      <c r="AL68" s="21">
        <v>2</v>
      </c>
      <c r="AM68" s="21">
        <v>2</v>
      </c>
      <c r="AN68" s="21">
        <v>923</v>
      </c>
      <c r="AO68" s="22">
        <v>449</v>
      </c>
      <c r="AP68" s="46">
        <v>7</v>
      </c>
      <c r="AQ68" s="21">
        <v>2</v>
      </c>
      <c r="AR68" s="21">
        <v>0</v>
      </c>
      <c r="AS68" s="21">
        <v>0</v>
      </c>
      <c r="AT68" s="21">
        <v>0</v>
      </c>
      <c r="AU68" s="21">
        <v>0</v>
      </c>
      <c r="AV68" s="21">
        <v>7</v>
      </c>
      <c r="AW68" s="61">
        <v>2</v>
      </c>
    </row>
    <row r="69" spans="1:49" ht="17.25" thickBot="1" x14ac:dyDescent="0.35">
      <c r="A69" s="197" t="s">
        <v>10</v>
      </c>
      <c r="B69" s="198">
        <f t="shared" si="7"/>
        <v>1101</v>
      </c>
      <c r="C69" s="199">
        <f t="shared" si="6"/>
        <v>507</v>
      </c>
      <c r="D69" s="194">
        <f t="shared" si="8"/>
        <v>1101</v>
      </c>
      <c r="E69" s="194">
        <f t="shared" si="9"/>
        <v>507</v>
      </c>
      <c r="F69" s="199">
        <v>111</v>
      </c>
      <c r="G69" s="199">
        <v>12</v>
      </c>
      <c r="H69" s="199">
        <v>0</v>
      </c>
      <c r="I69" s="199">
        <v>0</v>
      </c>
      <c r="J69" s="199">
        <v>990</v>
      </c>
      <c r="K69" s="201">
        <v>495</v>
      </c>
      <c r="L69" s="16"/>
      <c r="M69" s="205" t="s">
        <v>10</v>
      </c>
      <c r="N69" s="198">
        <v>29</v>
      </c>
      <c r="O69" s="199">
        <v>4</v>
      </c>
      <c r="P69" s="194">
        <f t="shared" si="10"/>
        <v>29</v>
      </c>
      <c r="Q69" s="194">
        <f t="shared" si="11"/>
        <v>4</v>
      </c>
      <c r="R69" s="199">
        <v>0</v>
      </c>
      <c r="S69" s="199">
        <v>0</v>
      </c>
      <c r="T69" s="199">
        <v>0</v>
      </c>
      <c r="U69" s="199">
        <v>0</v>
      </c>
      <c r="V69" s="199">
        <v>29</v>
      </c>
      <c r="W69" s="206">
        <v>4</v>
      </c>
      <c r="Y69" s="65" t="s">
        <v>10</v>
      </c>
      <c r="Z69" s="63">
        <v>1101</v>
      </c>
      <c r="AA69" s="57">
        <v>507</v>
      </c>
      <c r="AB69" s="57">
        <v>111</v>
      </c>
      <c r="AC69" s="57">
        <v>12</v>
      </c>
      <c r="AD69" s="57">
        <v>0</v>
      </c>
      <c r="AE69" s="57">
        <v>0</v>
      </c>
      <c r="AF69" s="57">
        <v>990</v>
      </c>
      <c r="AG69" s="62">
        <v>495</v>
      </c>
      <c r="AH69" s="59">
        <v>1072</v>
      </c>
      <c r="AI69" s="57">
        <v>503</v>
      </c>
      <c r="AJ69" s="57">
        <v>111</v>
      </c>
      <c r="AK69" s="57">
        <v>12</v>
      </c>
      <c r="AL69" s="57">
        <v>0</v>
      </c>
      <c r="AM69" s="57">
        <v>0</v>
      </c>
      <c r="AN69" s="57">
        <v>961</v>
      </c>
      <c r="AO69" s="68">
        <v>491</v>
      </c>
      <c r="AP69" s="63">
        <v>29</v>
      </c>
      <c r="AQ69" s="57">
        <v>4</v>
      </c>
      <c r="AR69" s="57">
        <v>0</v>
      </c>
      <c r="AS69" s="57">
        <v>0</v>
      </c>
      <c r="AT69" s="57">
        <v>0</v>
      </c>
      <c r="AU69" s="57">
        <v>0</v>
      </c>
      <c r="AV69" s="57">
        <v>29</v>
      </c>
      <c r="AW69" s="62">
        <v>4</v>
      </c>
    </row>
    <row r="70" spans="1:49" x14ac:dyDescent="0.3">
      <c r="A70" s="70" t="s">
        <v>11</v>
      </c>
      <c r="B70" s="128">
        <f t="shared" si="7"/>
        <v>4093</v>
      </c>
      <c r="C70" s="69">
        <f t="shared" si="6"/>
        <v>1223</v>
      </c>
      <c r="D70" s="185">
        <f t="shared" si="8"/>
        <v>4093</v>
      </c>
      <c r="E70" s="185">
        <f t="shared" si="9"/>
        <v>1223</v>
      </c>
      <c r="F70" s="69">
        <v>123</v>
      </c>
      <c r="G70" s="69">
        <v>22</v>
      </c>
      <c r="H70" s="69">
        <v>0</v>
      </c>
      <c r="I70" s="69">
        <v>0</v>
      </c>
      <c r="J70" s="69">
        <v>3970</v>
      </c>
      <c r="K70" s="54">
        <v>1201</v>
      </c>
      <c r="L70" s="16"/>
      <c r="M70" s="60" t="s">
        <v>11</v>
      </c>
      <c r="N70" s="55">
        <v>4093</v>
      </c>
      <c r="O70" s="69">
        <v>1223</v>
      </c>
      <c r="P70" s="185">
        <f t="shared" si="10"/>
        <v>4093</v>
      </c>
      <c r="Q70" s="185">
        <f t="shared" si="11"/>
        <v>1223</v>
      </c>
      <c r="R70" s="69">
        <v>123</v>
      </c>
      <c r="S70" s="69">
        <v>22</v>
      </c>
      <c r="T70" s="69">
        <v>0</v>
      </c>
      <c r="U70" s="69">
        <v>0</v>
      </c>
      <c r="V70" s="69">
        <v>3970</v>
      </c>
      <c r="W70" s="64">
        <v>1201</v>
      </c>
    </row>
    <row r="71" spans="1:49" x14ac:dyDescent="0.3">
      <c r="A71" s="23" t="s">
        <v>12</v>
      </c>
      <c r="B71" s="124">
        <f t="shared" si="7"/>
        <v>4166</v>
      </c>
      <c r="C71" s="21">
        <f t="shared" si="6"/>
        <v>1312</v>
      </c>
      <c r="D71" s="185">
        <f t="shared" si="8"/>
        <v>4166</v>
      </c>
      <c r="E71" s="185">
        <f t="shared" si="9"/>
        <v>1312</v>
      </c>
      <c r="F71" s="21">
        <v>138</v>
      </c>
      <c r="G71" s="21">
        <v>45</v>
      </c>
      <c r="H71" s="21">
        <v>0</v>
      </c>
      <c r="I71" s="21">
        <v>0</v>
      </c>
      <c r="J71" s="21">
        <v>4028</v>
      </c>
      <c r="K71" s="22">
        <v>1267</v>
      </c>
      <c r="L71" s="16"/>
      <c r="M71" s="41" t="s">
        <v>12</v>
      </c>
      <c r="N71" s="46">
        <v>4166</v>
      </c>
      <c r="O71" s="21">
        <v>1312</v>
      </c>
      <c r="P71" s="185">
        <f t="shared" si="10"/>
        <v>4166</v>
      </c>
      <c r="Q71" s="185">
        <f t="shared" si="11"/>
        <v>1312</v>
      </c>
      <c r="R71" s="21">
        <v>138</v>
      </c>
      <c r="S71" s="21">
        <v>45</v>
      </c>
      <c r="T71" s="21">
        <v>0</v>
      </c>
      <c r="U71" s="21">
        <v>0</v>
      </c>
      <c r="V71" s="21">
        <v>4028</v>
      </c>
      <c r="W71" s="61">
        <v>1267</v>
      </c>
    </row>
    <row r="72" spans="1:49" x14ac:dyDescent="0.3">
      <c r="A72" s="23" t="s">
        <v>13</v>
      </c>
      <c r="B72" s="124">
        <f t="shared" si="7"/>
        <v>5499</v>
      </c>
      <c r="C72" s="21">
        <f t="shared" si="6"/>
        <v>1674</v>
      </c>
      <c r="D72" s="185">
        <f t="shared" si="8"/>
        <v>5499</v>
      </c>
      <c r="E72" s="185">
        <f t="shared" si="9"/>
        <v>1674</v>
      </c>
      <c r="F72" s="21">
        <v>151</v>
      </c>
      <c r="G72" s="21">
        <v>27</v>
      </c>
      <c r="H72" s="21">
        <v>0</v>
      </c>
      <c r="I72" s="21">
        <v>0</v>
      </c>
      <c r="J72" s="21">
        <v>5348</v>
      </c>
      <c r="K72" s="22">
        <v>1647</v>
      </c>
      <c r="L72" s="16"/>
      <c r="M72" s="41" t="s">
        <v>13</v>
      </c>
      <c r="N72" s="46">
        <v>5499</v>
      </c>
      <c r="O72" s="21">
        <v>1674</v>
      </c>
      <c r="P72" s="185">
        <f t="shared" si="10"/>
        <v>5499</v>
      </c>
      <c r="Q72" s="185">
        <f t="shared" si="11"/>
        <v>1674</v>
      </c>
      <c r="R72" s="21">
        <v>151</v>
      </c>
      <c r="S72" s="21">
        <v>27</v>
      </c>
      <c r="T72" s="21">
        <v>0</v>
      </c>
      <c r="U72" s="21">
        <v>0</v>
      </c>
      <c r="V72" s="21">
        <v>5348</v>
      </c>
      <c r="W72" s="61">
        <v>1647</v>
      </c>
    </row>
    <row r="73" spans="1:49" x14ac:dyDescent="0.3">
      <c r="A73" s="23" t="s">
        <v>14</v>
      </c>
      <c r="B73" s="124">
        <f t="shared" si="7"/>
        <v>6002</v>
      </c>
      <c r="C73" s="21">
        <f t="shared" si="6"/>
        <v>1877</v>
      </c>
      <c r="D73" s="185">
        <f t="shared" si="8"/>
        <v>6002</v>
      </c>
      <c r="E73" s="185">
        <f t="shared" si="9"/>
        <v>1877</v>
      </c>
      <c r="F73" s="21">
        <v>171</v>
      </c>
      <c r="G73" s="21">
        <v>45</v>
      </c>
      <c r="H73" s="21">
        <v>0</v>
      </c>
      <c r="I73" s="21">
        <v>0</v>
      </c>
      <c r="J73" s="21">
        <v>5831</v>
      </c>
      <c r="K73" s="22">
        <v>1832</v>
      </c>
      <c r="L73" s="16"/>
      <c r="M73" s="41" t="s">
        <v>14</v>
      </c>
      <c r="N73" s="46">
        <v>6002</v>
      </c>
      <c r="O73" s="21">
        <v>1877</v>
      </c>
      <c r="P73" s="185">
        <f t="shared" si="10"/>
        <v>6002</v>
      </c>
      <c r="Q73" s="185">
        <f t="shared" si="11"/>
        <v>1877</v>
      </c>
      <c r="R73" s="21">
        <v>171</v>
      </c>
      <c r="S73" s="21">
        <v>45</v>
      </c>
      <c r="T73" s="21">
        <v>0</v>
      </c>
      <c r="U73" s="21">
        <v>0</v>
      </c>
      <c r="V73" s="21">
        <v>5831</v>
      </c>
      <c r="W73" s="61">
        <v>1832</v>
      </c>
    </row>
    <row r="74" spans="1:49" x14ac:dyDescent="0.3">
      <c r="A74" s="23" t="s">
        <v>15</v>
      </c>
      <c r="B74" s="124">
        <f t="shared" si="7"/>
        <v>6600</v>
      </c>
      <c r="C74" s="21">
        <f t="shared" si="6"/>
        <v>2004</v>
      </c>
      <c r="D74" s="185">
        <f t="shared" si="8"/>
        <v>6600</v>
      </c>
      <c r="E74" s="185">
        <f t="shared" si="9"/>
        <v>2004</v>
      </c>
      <c r="F74" s="21">
        <v>272</v>
      </c>
      <c r="G74" s="21">
        <v>54</v>
      </c>
      <c r="H74" s="21">
        <v>0</v>
      </c>
      <c r="I74" s="21">
        <v>0</v>
      </c>
      <c r="J74" s="21">
        <v>6328</v>
      </c>
      <c r="K74" s="22">
        <v>1950</v>
      </c>
      <c r="L74" s="16"/>
      <c r="M74" s="41" t="s">
        <v>15</v>
      </c>
      <c r="N74" s="46">
        <v>6600</v>
      </c>
      <c r="O74" s="21">
        <v>2004</v>
      </c>
      <c r="P74" s="185">
        <f t="shared" si="10"/>
        <v>6600</v>
      </c>
      <c r="Q74" s="185">
        <f t="shared" si="11"/>
        <v>2004</v>
      </c>
      <c r="R74" s="21">
        <v>272</v>
      </c>
      <c r="S74" s="21">
        <v>54</v>
      </c>
      <c r="T74" s="21">
        <v>0</v>
      </c>
      <c r="U74" s="21">
        <v>0</v>
      </c>
      <c r="V74" s="21">
        <v>6328</v>
      </c>
      <c r="W74" s="61">
        <v>1950</v>
      </c>
    </row>
    <row r="75" spans="1:49" x14ac:dyDescent="0.3">
      <c r="A75" s="23" t="s">
        <v>16</v>
      </c>
      <c r="B75" s="124">
        <f t="shared" si="7"/>
        <v>8218</v>
      </c>
      <c r="C75" s="21">
        <f t="shared" si="6"/>
        <v>2466</v>
      </c>
      <c r="D75" s="185">
        <f t="shared" si="8"/>
        <v>8218</v>
      </c>
      <c r="E75" s="185">
        <f t="shared" si="9"/>
        <v>2466</v>
      </c>
      <c r="F75" s="21">
        <v>248</v>
      </c>
      <c r="G75" s="21">
        <v>82</v>
      </c>
      <c r="H75" s="21">
        <v>0</v>
      </c>
      <c r="I75" s="21">
        <v>0</v>
      </c>
      <c r="J75" s="21">
        <v>7970</v>
      </c>
      <c r="K75" s="22">
        <v>2384</v>
      </c>
      <c r="L75" s="16"/>
      <c r="M75" s="41" t="s">
        <v>16</v>
      </c>
      <c r="N75" s="46">
        <v>8218</v>
      </c>
      <c r="O75" s="21">
        <v>2466</v>
      </c>
      <c r="P75" s="185">
        <f t="shared" si="10"/>
        <v>8218</v>
      </c>
      <c r="Q75" s="185">
        <f t="shared" si="11"/>
        <v>2466</v>
      </c>
      <c r="R75" s="21">
        <v>248</v>
      </c>
      <c r="S75" s="21">
        <v>82</v>
      </c>
      <c r="T75" s="21">
        <v>0</v>
      </c>
      <c r="U75" s="21">
        <v>0</v>
      </c>
      <c r="V75" s="21">
        <v>7970</v>
      </c>
      <c r="W75" s="61">
        <v>2384</v>
      </c>
    </row>
    <row r="76" spans="1:49" x14ac:dyDescent="0.3">
      <c r="A76" s="23" t="s">
        <v>17</v>
      </c>
      <c r="B76" s="124">
        <f t="shared" si="7"/>
        <v>8687</v>
      </c>
      <c r="C76" s="21">
        <f t="shared" si="6"/>
        <v>2770</v>
      </c>
      <c r="D76" s="185">
        <f t="shared" si="8"/>
        <v>8687</v>
      </c>
      <c r="E76" s="185">
        <f t="shared" si="9"/>
        <v>2770</v>
      </c>
      <c r="F76" s="21">
        <v>326</v>
      </c>
      <c r="G76" s="21">
        <v>84</v>
      </c>
      <c r="H76" s="21">
        <v>0</v>
      </c>
      <c r="I76" s="21">
        <v>0</v>
      </c>
      <c r="J76" s="21">
        <v>8361</v>
      </c>
      <c r="K76" s="22">
        <v>2686</v>
      </c>
      <c r="L76" s="16"/>
      <c r="M76" s="41" t="s">
        <v>17</v>
      </c>
      <c r="N76" s="46">
        <v>8687</v>
      </c>
      <c r="O76" s="21">
        <v>2770</v>
      </c>
      <c r="P76" s="185">
        <f t="shared" si="10"/>
        <v>8687</v>
      </c>
      <c r="Q76" s="185">
        <f t="shared" si="11"/>
        <v>2770</v>
      </c>
      <c r="R76" s="21">
        <v>326</v>
      </c>
      <c r="S76" s="21">
        <v>84</v>
      </c>
      <c r="T76" s="21">
        <v>0</v>
      </c>
      <c r="U76" s="21">
        <v>0</v>
      </c>
      <c r="V76" s="21">
        <v>8361</v>
      </c>
      <c r="W76" s="61">
        <v>2686</v>
      </c>
    </row>
    <row r="77" spans="1:49" x14ac:dyDescent="0.3">
      <c r="A77" s="23" t="s">
        <v>18</v>
      </c>
      <c r="B77" s="124">
        <f t="shared" si="7"/>
        <v>10388</v>
      </c>
      <c r="C77" s="21">
        <f t="shared" si="6"/>
        <v>3456</v>
      </c>
      <c r="D77" s="185">
        <f t="shared" si="8"/>
        <v>10388</v>
      </c>
      <c r="E77" s="185">
        <f t="shared" si="9"/>
        <v>3456</v>
      </c>
      <c r="F77" s="21">
        <v>280</v>
      </c>
      <c r="G77" s="21">
        <v>83</v>
      </c>
      <c r="H77" s="21">
        <v>0</v>
      </c>
      <c r="I77" s="21">
        <v>0</v>
      </c>
      <c r="J77" s="21">
        <v>10108</v>
      </c>
      <c r="K77" s="22">
        <v>3373</v>
      </c>
      <c r="L77" s="16"/>
      <c r="M77" s="41" t="s">
        <v>18</v>
      </c>
      <c r="N77" s="46">
        <v>10388</v>
      </c>
      <c r="O77" s="21">
        <v>3456</v>
      </c>
      <c r="P77" s="185">
        <f t="shared" si="10"/>
        <v>10388</v>
      </c>
      <c r="Q77" s="185">
        <f t="shared" si="11"/>
        <v>3456</v>
      </c>
      <c r="R77" s="21">
        <v>280</v>
      </c>
      <c r="S77" s="21">
        <v>83</v>
      </c>
      <c r="T77" s="21">
        <v>0</v>
      </c>
      <c r="U77" s="21">
        <v>0</v>
      </c>
      <c r="V77" s="21">
        <v>10108</v>
      </c>
      <c r="W77" s="61">
        <v>3373</v>
      </c>
    </row>
    <row r="78" spans="1:49" x14ac:dyDescent="0.3">
      <c r="A78" s="23" t="s">
        <v>19</v>
      </c>
      <c r="B78" s="124">
        <f t="shared" si="7"/>
        <v>12574</v>
      </c>
      <c r="C78" s="21">
        <f t="shared" si="6"/>
        <v>4276</v>
      </c>
      <c r="D78" s="185">
        <f t="shared" si="8"/>
        <v>12574</v>
      </c>
      <c r="E78" s="185">
        <f t="shared" si="9"/>
        <v>4276</v>
      </c>
      <c r="F78" s="21">
        <v>298</v>
      </c>
      <c r="G78" s="21">
        <v>98</v>
      </c>
      <c r="H78" s="21">
        <v>0</v>
      </c>
      <c r="I78" s="21">
        <v>0</v>
      </c>
      <c r="J78" s="21">
        <v>12276</v>
      </c>
      <c r="K78" s="22">
        <v>4178</v>
      </c>
      <c r="L78" s="16"/>
      <c r="M78" s="41" t="s">
        <v>19</v>
      </c>
      <c r="N78" s="46">
        <v>12574</v>
      </c>
      <c r="O78" s="21">
        <v>4276</v>
      </c>
      <c r="P78" s="185">
        <f t="shared" si="10"/>
        <v>12574</v>
      </c>
      <c r="Q78" s="185">
        <f t="shared" si="11"/>
        <v>4276</v>
      </c>
      <c r="R78" s="21">
        <v>298</v>
      </c>
      <c r="S78" s="21">
        <v>98</v>
      </c>
      <c r="T78" s="21">
        <v>0</v>
      </c>
      <c r="U78" s="21">
        <v>0</v>
      </c>
      <c r="V78" s="21">
        <v>12276</v>
      </c>
      <c r="W78" s="61">
        <v>4178</v>
      </c>
    </row>
    <row r="79" spans="1:49" x14ac:dyDescent="0.3">
      <c r="A79" s="23" t="s">
        <v>20</v>
      </c>
      <c r="B79" s="124">
        <f t="shared" si="7"/>
        <v>14731</v>
      </c>
      <c r="C79" s="21">
        <f t="shared" si="6"/>
        <v>5099</v>
      </c>
      <c r="D79" s="185">
        <f t="shared" si="8"/>
        <v>14731</v>
      </c>
      <c r="E79" s="185">
        <f t="shared" si="9"/>
        <v>5099</v>
      </c>
      <c r="F79" s="21">
        <v>358</v>
      </c>
      <c r="G79" s="21">
        <v>132</v>
      </c>
      <c r="H79" s="21">
        <v>22</v>
      </c>
      <c r="I79" s="21">
        <v>2</v>
      </c>
      <c r="J79" s="21">
        <v>14351</v>
      </c>
      <c r="K79" s="22">
        <v>4965</v>
      </c>
      <c r="L79" s="16"/>
      <c r="M79" s="41" t="s">
        <v>20</v>
      </c>
      <c r="N79" s="46">
        <v>14731</v>
      </c>
      <c r="O79" s="21">
        <v>5099</v>
      </c>
      <c r="P79" s="185">
        <f t="shared" si="10"/>
        <v>14731</v>
      </c>
      <c r="Q79" s="185">
        <f t="shared" si="11"/>
        <v>5099</v>
      </c>
      <c r="R79" s="21">
        <v>358</v>
      </c>
      <c r="S79" s="21">
        <v>132</v>
      </c>
      <c r="T79" s="21">
        <v>22</v>
      </c>
      <c r="U79" s="21">
        <v>2</v>
      </c>
      <c r="V79" s="21">
        <v>14351</v>
      </c>
      <c r="W79" s="61">
        <v>4965</v>
      </c>
    </row>
    <row r="80" spans="1:49" x14ac:dyDescent="0.3">
      <c r="A80" s="23" t="s">
        <v>21</v>
      </c>
      <c r="B80" s="124">
        <f t="shared" si="7"/>
        <v>16845</v>
      </c>
      <c r="C80" s="21">
        <f t="shared" si="6"/>
        <v>5902</v>
      </c>
      <c r="D80" s="185">
        <f t="shared" si="8"/>
        <v>16845</v>
      </c>
      <c r="E80" s="185">
        <f t="shared" si="9"/>
        <v>5902</v>
      </c>
      <c r="F80" s="21">
        <v>388</v>
      </c>
      <c r="G80" s="21">
        <v>134</v>
      </c>
      <c r="H80" s="21">
        <v>71</v>
      </c>
      <c r="I80" s="21">
        <v>14</v>
      </c>
      <c r="J80" s="21">
        <v>16386</v>
      </c>
      <c r="K80" s="22">
        <v>5754</v>
      </c>
      <c r="L80" s="16"/>
      <c r="M80" s="41" t="s">
        <v>21</v>
      </c>
      <c r="N80" s="46">
        <v>16845</v>
      </c>
      <c r="O80" s="21">
        <v>5902</v>
      </c>
      <c r="P80" s="185">
        <f t="shared" si="10"/>
        <v>16845</v>
      </c>
      <c r="Q80" s="185">
        <f t="shared" si="11"/>
        <v>5902</v>
      </c>
      <c r="R80" s="21">
        <v>388</v>
      </c>
      <c r="S80" s="21">
        <v>134</v>
      </c>
      <c r="T80" s="21">
        <v>71</v>
      </c>
      <c r="U80" s="21">
        <v>14</v>
      </c>
      <c r="V80" s="21">
        <v>16386</v>
      </c>
      <c r="W80" s="61">
        <v>5754</v>
      </c>
    </row>
    <row r="81" spans="1:23" x14ac:dyDescent="0.3">
      <c r="A81" s="23" t="s">
        <v>22</v>
      </c>
      <c r="B81" s="124">
        <f t="shared" si="7"/>
        <v>21750</v>
      </c>
      <c r="C81" s="21">
        <f t="shared" si="6"/>
        <v>7430</v>
      </c>
      <c r="D81" s="185">
        <f t="shared" si="8"/>
        <v>21750</v>
      </c>
      <c r="E81" s="185">
        <f t="shared" si="9"/>
        <v>7430</v>
      </c>
      <c r="F81" s="21">
        <v>450</v>
      </c>
      <c r="G81" s="26">
        <v>145</v>
      </c>
      <c r="H81" s="21">
        <v>590</v>
      </c>
      <c r="I81" s="26">
        <v>128</v>
      </c>
      <c r="J81" s="21">
        <v>20710</v>
      </c>
      <c r="K81" s="27">
        <v>7157</v>
      </c>
      <c r="L81" s="16"/>
      <c r="M81" s="41" t="s">
        <v>22</v>
      </c>
      <c r="N81" s="46">
        <v>21750</v>
      </c>
      <c r="O81" s="21">
        <v>7430</v>
      </c>
      <c r="P81" s="185">
        <f t="shared" si="10"/>
        <v>21750</v>
      </c>
      <c r="Q81" s="185">
        <f t="shared" si="11"/>
        <v>7430</v>
      </c>
      <c r="R81" s="21">
        <v>450</v>
      </c>
      <c r="S81" s="26">
        <v>145</v>
      </c>
      <c r="T81" s="21">
        <v>590</v>
      </c>
      <c r="U81" s="26">
        <v>128</v>
      </c>
      <c r="V81" s="21">
        <v>20710</v>
      </c>
      <c r="W81" s="26">
        <v>7157</v>
      </c>
    </row>
    <row r="82" spans="1:23" x14ac:dyDescent="0.3">
      <c r="A82" s="23" t="s">
        <v>23</v>
      </c>
      <c r="B82" s="124">
        <f t="shared" si="7"/>
        <v>24375</v>
      </c>
      <c r="C82" s="21">
        <f t="shared" si="6"/>
        <v>8297</v>
      </c>
      <c r="D82" s="185">
        <f t="shared" si="8"/>
        <v>24375</v>
      </c>
      <c r="E82" s="185">
        <f t="shared" si="9"/>
        <v>8297</v>
      </c>
      <c r="F82" s="21">
        <v>447</v>
      </c>
      <c r="G82" s="26">
        <v>129</v>
      </c>
      <c r="H82" s="21">
        <v>883</v>
      </c>
      <c r="I82" s="26">
        <v>191</v>
      </c>
      <c r="J82" s="21">
        <v>23045</v>
      </c>
      <c r="K82" s="27">
        <v>7977</v>
      </c>
      <c r="L82" s="16"/>
      <c r="M82" s="41" t="s">
        <v>23</v>
      </c>
      <c r="N82" s="46">
        <v>24375</v>
      </c>
      <c r="O82" s="21">
        <v>8297</v>
      </c>
      <c r="P82" s="185">
        <f t="shared" si="10"/>
        <v>24375</v>
      </c>
      <c r="Q82" s="185">
        <f t="shared" si="11"/>
        <v>8297</v>
      </c>
      <c r="R82" s="21">
        <v>447</v>
      </c>
      <c r="S82" s="26">
        <v>129</v>
      </c>
      <c r="T82" s="21">
        <v>883</v>
      </c>
      <c r="U82" s="26">
        <v>191</v>
      </c>
      <c r="V82" s="21">
        <v>23045</v>
      </c>
      <c r="W82" s="26">
        <v>7977</v>
      </c>
    </row>
    <row r="83" spans="1:23" x14ac:dyDescent="0.3">
      <c r="A83" s="23" t="s">
        <v>24</v>
      </c>
      <c r="B83" s="124">
        <f t="shared" si="7"/>
        <v>27235</v>
      </c>
      <c r="C83" s="21">
        <f t="shared" si="6"/>
        <v>9694</v>
      </c>
      <c r="D83" s="185">
        <f t="shared" si="8"/>
        <v>27235</v>
      </c>
      <c r="E83" s="185">
        <f t="shared" si="9"/>
        <v>9694</v>
      </c>
      <c r="F83" s="21">
        <v>511</v>
      </c>
      <c r="G83" s="26">
        <v>152</v>
      </c>
      <c r="H83" s="21">
        <v>921</v>
      </c>
      <c r="I83" s="26">
        <v>226</v>
      </c>
      <c r="J83" s="21">
        <v>25803</v>
      </c>
      <c r="K83" s="27">
        <v>9316</v>
      </c>
      <c r="L83" s="16"/>
      <c r="M83" s="41" t="s">
        <v>24</v>
      </c>
      <c r="N83" s="46">
        <v>27235</v>
      </c>
      <c r="O83" s="21">
        <v>9694</v>
      </c>
      <c r="P83" s="185">
        <f t="shared" si="10"/>
        <v>27235</v>
      </c>
      <c r="Q83" s="185">
        <f t="shared" si="11"/>
        <v>9694</v>
      </c>
      <c r="R83" s="21">
        <v>511</v>
      </c>
      <c r="S83" s="26">
        <v>152</v>
      </c>
      <c r="T83" s="21">
        <v>921</v>
      </c>
      <c r="U83" s="26">
        <v>226</v>
      </c>
      <c r="V83" s="21">
        <v>25803</v>
      </c>
      <c r="W83" s="26">
        <v>9316</v>
      </c>
    </row>
    <row r="84" spans="1:23" x14ac:dyDescent="0.3">
      <c r="A84" s="23" t="s">
        <v>25</v>
      </c>
      <c r="B84" s="124">
        <f t="shared" si="7"/>
        <v>28391</v>
      </c>
      <c r="C84" s="21">
        <f t="shared" si="6"/>
        <v>10352</v>
      </c>
      <c r="D84" s="185">
        <f t="shared" si="8"/>
        <v>28391</v>
      </c>
      <c r="E84" s="185">
        <f t="shared" si="9"/>
        <v>10352</v>
      </c>
      <c r="F84" s="21">
        <v>414</v>
      </c>
      <c r="G84" s="26">
        <v>112</v>
      </c>
      <c r="H84" s="21">
        <v>1047</v>
      </c>
      <c r="I84" s="26">
        <v>309</v>
      </c>
      <c r="J84" s="21">
        <v>26930</v>
      </c>
      <c r="K84" s="27">
        <v>9931</v>
      </c>
      <c r="L84" s="16"/>
      <c r="M84" s="41" t="s">
        <v>25</v>
      </c>
      <c r="N84" s="46">
        <v>28391</v>
      </c>
      <c r="O84" s="21">
        <v>10352</v>
      </c>
      <c r="P84" s="185">
        <f t="shared" si="10"/>
        <v>28391</v>
      </c>
      <c r="Q84" s="185">
        <f t="shared" si="11"/>
        <v>10352</v>
      </c>
      <c r="R84" s="21">
        <v>414</v>
      </c>
      <c r="S84" s="26">
        <v>112</v>
      </c>
      <c r="T84" s="21">
        <v>1047</v>
      </c>
      <c r="U84" s="26">
        <v>309</v>
      </c>
      <c r="V84" s="21">
        <v>26930</v>
      </c>
      <c r="W84" s="26">
        <v>9931</v>
      </c>
    </row>
    <row r="85" spans="1:23" x14ac:dyDescent="0.3">
      <c r="A85" s="23" t="s">
        <v>26</v>
      </c>
      <c r="B85" s="124">
        <f t="shared" si="7"/>
        <v>31867</v>
      </c>
      <c r="C85" s="21">
        <f t="shared" si="6"/>
        <v>11653</v>
      </c>
      <c r="D85" s="185">
        <f t="shared" si="8"/>
        <v>31867</v>
      </c>
      <c r="E85" s="185">
        <f t="shared" si="9"/>
        <v>11653</v>
      </c>
      <c r="F85" s="21">
        <v>322</v>
      </c>
      <c r="G85" s="26">
        <v>125</v>
      </c>
      <c r="H85" s="21">
        <v>1031</v>
      </c>
      <c r="I85" s="26">
        <v>295</v>
      </c>
      <c r="J85" s="21">
        <v>30514</v>
      </c>
      <c r="K85" s="27">
        <v>11233</v>
      </c>
      <c r="L85" s="16"/>
      <c r="M85" s="41" t="s">
        <v>26</v>
      </c>
      <c r="N85" s="46">
        <v>31867</v>
      </c>
      <c r="O85" s="21">
        <v>11653</v>
      </c>
      <c r="P85" s="185">
        <f t="shared" si="10"/>
        <v>31867</v>
      </c>
      <c r="Q85" s="185">
        <f t="shared" si="11"/>
        <v>11653</v>
      </c>
      <c r="R85" s="21">
        <v>322</v>
      </c>
      <c r="S85" s="26">
        <v>125</v>
      </c>
      <c r="T85" s="21">
        <v>1031</v>
      </c>
      <c r="U85" s="26">
        <v>295</v>
      </c>
      <c r="V85" s="21">
        <v>30514</v>
      </c>
      <c r="W85" s="26">
        <v>11233</v>
      </c>
    </row>
    <row r="86" spans="1:23" x14ac:dyDescent="0.3">
      <c r="A86" s="23" t="s">
        <v>27</v>
      </c>
      <c r="B86" s="124">
        <f t="shared" si="7"/>
        <v>30276</v>
      </c>
      <c r="C86" s="21">
        <f t="shared" si="6"/>
        <v>11521</v>
      </c>
      <c r="D86" s="185">
        <f t="shared" si="8"/>
        <v>30276</v>
      </c>
      <c r="E86" s="185">
        <f t="shared" si="9"/>
        <v>11521</v>
      </c>
      <c r="F86" s="21">
        <v>335</v>
      </c>
      <c r="G86" s="26">
        <v>65</v>
      </c>
      <c r="H86" s="21">
        <v>1068</v>
      </c>
      <c r="I86" s="26">
        <v>314</v>
      </c>
      <c r="J86" s="21">
        <v>28873</v>
      </c>
      <c r="K86" s="27">
        <v>11142</v>
      </c>
      <c r="L86" s="16"/>
      <c r="M86" s="41" t="s">
        <v>27</v>
      </c>
      <c r="N86" s="46">
        <v>30276</v>
      </c>
      <c r="O86" s="21">
        <v>11521</v>
      </c>
      <c r="P86" s="185">
        <f t="shared" si="10"/>
        <v>30276</v>
      </c>
      <c r="Q86" s="185">
        <f t="shared" si="11"/>
        <v>11521</v>
      </c>
      <c r="R86" s="21">
        <v>335</v>
      </c>
      <c r="S86" s="26">
        <v>65</v>
      </c>
      <c r="T86" s="21">
        <v>1068</v>
      </c>
      <c r="U86" s="26">
        <v>314</v>
      </c>
      <c r="V86" s="21">
        <v>28873</v>
      </c>
      <c r="W86" s="26">
        <v>11142</v>
      </c>
    </row>
    <row r="87" spans="1:23" x14ac:dyDescent="0.3">
      <c r="A87" s="23" t="s">
        <v>28</v>
      </c>
      <c r="B87" s="124">
        <f t="shared" si="7"/>
        <v>31112</v>
      </c>
      <c r="C87" s="21">
        <f t="shared" si="6"/>
        <v>12512</v>
      </c>
      <c r="D87" s="185">
        <f t="shared" si="8"/>
        <v>31112</v>
      </c>
      <c r="E87" s="185">
        <f t="shared" si="9"/>
        <v>12512</v>
      </c>
      <c r="F87" s="21">
        <v>595</v>
      </c>
      <c r="G87" s="26">
        <v>181</v>
      </c>
      <c r="H87" s="21">
        <v>1006</v>
      </c>
      <c r="I87" s="26">
        <v>276</v>
      </c>
      <c r="J87" s="21">
        <v>29511</v>
      </c>
      <c r="K87" s="27">
        <v>12055</v>
      </c>
      <c r="L87" s="16"/>
      <c r="M87" s="41" t="s">
        <v>28</v>
      </c>
      <c r="N87" s="46">
        <v>31112</v>
      </c>
      <c r="O87" s="21">
        <v>12512</v>
      </c>
      <c r="P87" s="185">
        <f t="shared" si="10"/>
        <v>31112</v>
      </c>
      <c r="Q87" s="185">
        <f t="shared" si="11"/>
        <v>12512</v>
      </c>
      <c r="R87" s="21">
        <v>595</v>
      </c>
      <c r="S87" s="26">
        <v>181</v>
      </c>
      <c r="T87" s="21">
        <v>1006</v>
      </c>
      <c r="U87" s="26">
        <v>276</v>
      </c>
      <c r="V87" s="21">
        <v>29511</v>
      </c>
      <c r="W87" s="26">
        <v>12055</v>
      </c>
    </row>
    <row r="88" spans="1:23" x14ac:dyDescent="0.3">
      <c r="A88" s="23" t="s">
        <v>29</v>
      </c>
      <c r="B88" s="124">
        <f t="shared" si="7"/>
        <v>32485</v>
      </c>
      <c r="C88" s="21">
        <f t="shared" si="6"/>
        <v>13868</v>
      </c>
      <c r="D88" s="185">
        <f t="shared" si="8"/>
        <v>32485</v>
      </c>
      <c r="E88" s="185">
        <f t="shared" si="9"/>
        <v>13868</v>
      </c>
      <c r="F88" s="21">
        <v>438</v>
      </c>
      <c r="G88" s="26">
        <v>147</v>
      </c>
      <c r="H88" s="21">
        <v>963</v>
      </c>
      <c r="I88" s="26">
        <v>256</v>
      </c>
      <c r="J88" s="21">
        <v>31084</v>
      </c>
      <c r="K88" s="27">
        <v>13465</v>
      </c>
      <c r="L88" s="16"/>
      <c r="M88" s="41" t="s">
        <v>29</v>
      </c>
      <c r="N88" s="46">
        <v>32485</v>
      </c>
      <c r="O88" s="21">
        <v>13868</v>
      </c>
      <c r="P88" s="185">
        <f t="shared" si="10"/>
        <v>32485</v>
      </c>
      <c r="Q88" s="185">
        <f t="shared" si="11"/>
        <v>13868</v>
      </c>
      <c r="R88" s="21">
        <v>438</v>
      </c>
      <c r="S88" s="26">
        <v>147</v>
      </c>
      <c r="T88" s="21">
        <v>963</v>
      </c>
      <c r="U88" s="26">
        <v>256</v>
      </c>
      <c r="V88" s="21">
        <v>31084</v>
      </c>
      <c r="W88" s="26">
        <v>13465</v>
      </c>
    </row>
    <row r="89" spans="1:23" x14ac:dyDescent="0.3">
      <c r="A89" s="23" t="s">
        <v>30</v>
      </c>
      <c r="B89" s="124">
        <f t="shared" si="7"/>
        <v>31097</v>
      </c>
      <c r="C89" s="21">
        <f t="shared" si="6"/>
        <v>13327</v>
      </c>
      <c r="D89" s="185">
        <f t="shared" si="8"/>
        <v>31097</v>
      </c>
      <c r="E89" s="185">
        <f t="shared" si="9"/>
        <v>13327</v>
      </c>
      <c r="F89" s="21">
        <v>291</v>
      </c>
      <c r="G89" s="26">
        <v>87</v>
      </c>
      <c r="H89" s="21">
        <v>968</v>
      </c>
      <c r="I89" s="26">
        <v>306</v>
      </c>
      <c r="J89" s="21">
        <v>29838</v>
      </c>
      <c r="K89" s="27">
        <v>12934</v>
      </c>
      <c r="L89" s="16"/>
      <c r="M89" s="41" t="s">
        <v>30</v>
      </c>
      <c r="N89" s="46">
        <v>31097</v>
      </c>
      <c r="O89" s="21">
        <v>13327</v>
      </c>
      <c r="P89" s="185">
        <f t="shared" si="10"/>
        <v>31097</v>
      </c>
      <c r="Q89" s="185">
        <f t="shared" si="11"/>
        <v>13327</v>
      </c>
      <c r="R89" s="21">
        <v>291</v>
      </c>
      <c r="S89" s="26">
        <v>87</v>
      </c>
      <c r="T89" s="21">
        <v>968</v>
      </c>
      <c r="U89" s="26">
        <v>306</v>
      </c>
      <c r="V89" s="21">
        <v>29838</v>
      </c>
      <c r="W89" s="26">
        <v>12934</v>
      </c>
    </row>
    <row r="90" spans="1:23" x14ac:dyDescent="0.3">
      <c r="A90" s="23" t="s">
        <v>31</v>
      </c>
      <c r="B90" s="124">
        <f t="shared" si="7"/>
        <v>31472</v>
      </c>
      <c r="C90" s="21">
        <f t="shared" si="6"/>
        <v>13794</v>
      </c>
      <c r="D90" s="185">
        <f t="shared" si="8"/>
        <v>31472</v>
      </c>
      <c r="E90" s="185">
        <f t="shared" si="9"/>
        <v>13794</v>
      </c>
      <c r="F90" s="21">
        <v>213</v>
      </c>
      <c r="G90" s="26">
        <v>63</v>
      </c>
      <c r="H90" s="21">
        <v>938</v>
      </c>
      <c r="I90" s="26">
        <v>279</v>
      </c>
      <c r="J90" s="21">
        <v>30321</v>
      </c>
      <c r="K90" s="27">
        <v>13452</v>
      </c>
      <c r="L90" s="16"/>
      <c r="M90" s="41" t="s">
        <v>31</v>
      </c>
      <c r="N90" s="46">
        <v>31472</v>
      </c>
      <c r="O90" s="21">
        <v>13794</v>
      </c>
      <c r="P90" s="185">
        <f t="shared" si="10"/>
        <v>31472</v>
      </c>
      <c r="Q90" s="185">
        <f t="shared" si="11"/>
        <v>13794</v>
      </c>
      <c r="R90" s="21">
        <v>213</v>
      </c>
      <c r="S90" s="26">
        <v>63</v>
      </c>
      <c r="T90" s="21">
        <v>938</v>
      </c>
      <c r="U90" s="26">
        <v>279</v>
      </c>
      <c r="V90" s="21">
        <v>30321</v>
      </c>
      <c r="W90" s="26">
        <v>13452</v>
      </c>
    </row>
    <row r="91" spans="1:23" x14ac:dyDescent="0.3">
      <c r="A91" s="23" t="s">
        <v>32</v>
      </c>
      <c r="B91" s="124">
        <f t="shared" si="7"/>
        <v>31990</v>
      </c>
      <c r="C91" s="21">
        <f t="shared" si="6"/>
        <v>14404</v>
      </c>
      <c r="D91" s="185">
        <f t="shared" si="8"/>
        <v>31990</v>
      </c>
      <c r="E91" s="185">
        <f t="shared" si="9"/>
        <v>14404</v>
      </c>
      <c r="F91" s="21">
        <v>113</v>
      </c>
      <c r="G91" s="26">
        <v>33</v>
      </c>
      <c r="H91" s="21">
        <v>981</v>
      </c>
      <c r="I91" s="26">
        <v>306</v>
      </c>
      <c r="J91" s="21">
        <v>30896</v>
      </c>
      <c r="K91" s="27">
        <v>14065</v>
      </c>
      <c r="L91" s="16"/>
      <c r="M91" s="41" t="s">
        <v>32</v>
      </c>
      <c r="N91" s="46">
        <v>31990</v>
      </c>
      <c r="O91" s="21">
        <v>14404</v>
      </c>
      <c r="P91" s="185">
        <f t="shared" si="10"/>
        <v>31990</v>
      </c>
      <c r="Q91" s="185">
        <f t="shared" si="11"/>
        <v>14404</v>
      </c>
      <c r="R91" s="21">
        <v>113</v>
      </c>
      <c r="S91" s="26">
        <v>33</v>
      </c>
      <c r="T91" s="21">
        <v>981</v>
      </c>
      <c r="U91" s="26">
        <v>306</v>
      </c>
      <c r="V91" s="21">
        <v>30896</v>
      </c>
      <c r="W91" s="26">
        <v>14065</v>
      </c>
    </row>
    <row r="92" spans="1:23" x14ac:dyDescent="0.3">
      <c r="A92" s="23" t="s">
        <v>33</v>
      </c>
      <c r="B92" s="124">
        <f t="shared" si="7"/>
        <v>32304</v>
      </c>
      <c r="C92" s="21">
        <f t="shared" si="6"/>
        <v>14716</v>
      </c>
      <c r="D92" s="185">
        <f t="shared" si="8"/>
        <v>32304</v>
      </c>
      <c r="E92" s="185">
        <f t="shared" si="9"/>
        <v>14716</v>
      </c>
      <c r="F92" s="21">
        <v>118</v>
      </c>
      <c r="G92" s="28">
        <v>29</v>
      </c>
      <c r="H92" s="21">
        <v>979</v>
      </c>
      <c r="I92" s="28">
        <v>308</v>
      </c>
      <c r="J92" s="21">
        <v>31207</v>
      </c>
      <c r="K92" s="29">
        <v>14379</v>
      </c>
      <c r="L92" s="16"/>
      <c r="M92" s="41" t="s">
        <v>33</v>
      </c>
      <c r="N92" s="46">
        <v>32304</v>
      </c>
      <c r="O92" s="21">
        <v>14716</v>
      </c>
      <c r="P92" s="185">
        <f t="shared" si="10"/>
        <v>32304</v>
      </c>
      <c r="Q92" s="185">
        <f t="shared" si="11"/>
        <v>14716</v>
      </c>
      <c r="R92" s="21">
        <v>118</v>
      </c>
      <c r="S92" s="28">
        <v>29</v>
      </c>
      <c r="T92" s="21">
        <v>979</v>
      </c>
      <c r="U92" s="28">
        <v>308</v>
      </c>
      <c r="V92" s="21">
        <v>31207</v>
      </c>
      <c r="W92" s="28">
        <v>14379</v>
      </c>
    </row>
    <row r="93" spans="1:23" x14ac:dyDescent="0.3">
      <c r="A93" s="23" t="s">
        <v>34</v>
      </c>
      <c r="B93" s="124">
        <f t="shared" si="7"/>
        <v>32297</v>
      </c>
      <c r="C93" s="21">
        <f t="shared" si="6"/>
        <v>14972</v>
      </c>
      <c r="D93" s="185">
        <f t="shared" si="8"/>
        <v>32297</v>
      </c>
      <c r="E93" s="185">
        <f t="shared" si="9"/>
        <v>14972</v>
      </c>
      <c r="F93" s="21">
        <v>105</v>
      </c>
      <c r="G93" s="26">
        <v>32</v>
      </c>
      <c r="H93" s="21">
        <v>627</v>
      </c>
      <c r="I93" s="26">
        <v>230</v>
      </c>
      <c r="J93" s="21">
        <v>31565</v>
      </c>
      <c r="K93" s="27">
        <v>14710</v>
      </c>
      <c r="L93" s="16"/>
      <c r="M93" s="41" t="s">
        <v>34</v>
      </c>
      <c r="N93" s="46">
        <v>32297</v>
      </c>
      <c r="O93" s="21">
        <v>14972</v>
      </c>
      <c r="P93" s="185">
        <f t="shared" si="10"/>
        <v>32297</v>
      </c>
      <c r="Q93" s="185">
        <f t="shared" si="11"/>
        <v>14972</v>
      </c>
      <c r="R93" s="21">
        <v>105</v>
      </c>
      <c r="S93" s="26">
        <v>32</v>
      </c>
      <c r="T93" s="21">
        <v>627</v>
      </c>
      <c r="U93" s="26">
        <v>230</v>
      </c>
      <c r="V93" s="21">
        <v>31565</v>
      </c>
      <c r="W93" s="26">
        <v>14710</v>
      </c>
    </row>
    <row r="94" spans="1:23" x14ac:dyDescent="0.3">
      <c r="A94" s="23" t="s">
        <v>35</v>
      </c>
      <c r="B94" s="124">
        <f t="shared" si="7"/>
        <v>32182</v>
      </c>
      <c r="C94" s="21">
        <f t="shared" si="6"/>
        <v>15024</v>
      </c>
      <c r="D94" s="185">
        <f t="shared" si="8"/>
        <v>32182</v>
      </c>
      <c r="E94" s="185">
        <f t="shared" si="9"/>
        <v>15024</v>
      </c>
      <c r="F94" s="21">
        <v>174</v>
      </c>
      <c r="G94" s="26">
        <v>51</v>
      </c>
      <c r="H94" s="21">
        <v>658</v>
      </c>
      <c r="I94" s="26">
        <v>244</v>
      </c>
      <c r="J94" s="21">
        <v>31350</v>
      </c>
      <c r="K94" s="27">
        <v>14729</v>
      </c>
      <c r="L94" s="16"/>
      <c r="M94" s="41" t="s">
        <v>35</v>
      </c>
      <c r="N94" s="46">
        <v>32182</v>
      </c>
      <c r="O94" s="21">
        <v>15024</v>
      </c>
      <c r="P94" s="185">
        <f t="shared" si="10"/>
        <v>32182</v>
      </c>
      <c r="Q94" s="185">
        <f t="shared" si="11"/>
        <v>15024</v>
      </c>
      <c r="R94" s="21">
        <v>174</v>
      </c>
      <c r="S94" s="26">
        <v>51</v>
      </c>
      <c r="T94" s="21">
        <v>658</v>
      </c>
      <c r="U94" s="26">
        <v>244</v>
      </c>
      <c r="V94" s="21">
        <v>31350</v>
      </c>
      <c r="W94" s="26">
        <v>14729</v>
      </c>
    </row>
    <row r="95" spans="1:23" x14ac:dyDescent="0.3">
      <c r="A95" s="23" t="s">
        <v>36</v>
      </c>
      <c r="B95" s="124">
        <f t="shared" si="7"/>
        <v>32553</v>
      </c>
      <c r="C95" s="21">
        <f t="shared" si="6"/>
        <v>15341</v>
      </c>
      <c r="D95" s="185">
        <f t="shared" si="8"/>
        <v>32553</v>
      </c>
      <c r="E95" s="185">
        <f t="shared" si="9"/>
        <v>15341</v>
      </c>
      <c r="F95" s="21">
        <v>171</v>
      </c>
      <c r="G95" s="26">
        <v>53</v>
      </c>
      <c r="H95" s="21">
        <v>698</v>
      </c>
      <c r="I95" s="26">
        <v>261</v>
      </c>
      <c r="J95" s="21">
        <v>31684</v>
      </c>
      <c r="K95" s="27">
        <v>15027</v>
      </c>
      <c r="L95" s="16"/>
      <c r="M95" s="41" t="s">
        <v>36</v>
      </c>
      <c r="N95" s="46">
        <v>32553</v>
      </c>
      <c r="O95" s="21">
        <v>15341</v>
      </c>
      <c r="P95" s="185">
        <f t="shared" si="10"/>
        <v>32553</v>
      </c>
      <c r="Q95" s="185">
        <f t="shared" si="11"/>
        <v>15341</v>
      </c>
      <c r="R95" s="21">
        <v>171</v>
      </c>
      <c r="S95" s="26">
        <v>53</v>
      </c>
      <c r="T95" s="21">
        <v>698</v>
      </c>
      <c r="U95" s="26">
        <v>261</v>
      </c>
      <c r="V95" s="21">
        <v>31684</v>
      </c>
      <c r="W95" s="26">
        <v>15027</v>
      </c>
    </row>
    <row r="96" spans="1:23" x14ac:dyDescent="0.3">
      <c r="A96" s="23" t="s">
        <v>37</v>
      </c>
      <c r="B96" s="124">
        <f t="shared" si="7"/>
        <v>31879</v>
      </c>
      <c r="C96" s="21">
        <f t="shared" si="6"/>
        <v>15149</v>
      </c>
      <c r="D96" s="185">
        <f t="shared" si="8"/>
        <v>31879</v>
      </c>
      <c r="E96" s="185">
        <f t="shared" si="9"/>
        <v>15149</v>
      </c>
      <c r="F96" s="21">
        <v>164</v>
      </c>
      <c r="G96" s="26">
        <v>50</v>
      </c>
      <c r="H96" s="21">
        <v>693</v>
      </c>
      <c r="I96" s="26">
        <v>257</v>
      </c>
      <c r="J96" s="21">
        <v>31022</v>
      </c>
      <c r="K96" s="27">
        <v>14842</v>
      </c>
      <c r="L96" s="16"/>
      <c r="M96" s="41" t="s">
        <v>37</v>
      </c>
      <c r="N96" s="46">
        <v>31879</v>
      </c>
      <c r="O96" s="21">
        <v>15149</v>
      </c>
      <c r="P96" s="185">
        <f t="shared" si="10"/>
        <v>31879</v>
      </c>
      <c r="Q96" s="185">
        <f t="shared" si="11"/>
        <v>15149</v>
      </c>
      <c r="R96" s="21">
        <v>164</v>
      </c>
      <c r="S96" s="26">
        <v>50</v>
      </c>
      <c r="T96" s="21">
        <v>693</v>
      </c>
      <c r="U96" s="26">
        <v>257</v>
      </c>
      <c r="V96" s="21">
        <v>31022</v>
      </c>
      <c r="W96" s="26">
        <v>14842</v>
      </c>
    </row>
    <row r="97" spans="1:23" x14ac:dyDescent="0.3">
      <c r="A97" s="30" t="s">
        <v>42</v>
      </c>
      <c r="B97" s="130">
        <f t="shared" si="7"/>
        <v>31163</v>
      </c>
      <c r="C97" s="129">
        <f t="shared" si="6"/>
        <v>14990</v>
      </c>
      <c r="D97" s="185">
        <f t="shared" si="8"/>
        <v>31163</v>
      </c>
      <c r="E97" s="185">
        <f t="shared" si="9"/>
        <v>14990</v>
      </c>
      <c r="F97" s="32">
        <v>182</v>
      </c>
      <c r="G97" s="32">
        <v>59</v>
      </c>
      <c r="H97" s="32">
        <v>700</v>
      </c>
      <c r="I97" s="32">
        <v>257</v>
      </c>
      <c r="J97" s="32">
        <v>30281</v>
      </c>
      <c r="K97" s="33">
        <v>14674</v>
      </c>
      <c r="L97" s="16"/>
      <c r="M97" s="42" t="s">
        <v>42</v>
      </c>
      <c r="N97" s="47">
        <v>31163</v>
      </c>
      <c r="O97" s="32">
        <v>14990</v>
      </c>
      <c r="P97" s="185">
        <f t="shared" si="10"/>
        <v>31163</v>
      </c>
      <c r="Q97" s="185">
        <f t="shared" si="11"/>
        <v>14990</v>
      </c>
      <c r="R97" s="32">
        <v>182</v>
      </c>
      <c r="S97" s="32">
        <v>59</v>
      </c>
      <c r="T97" s="32">
        <v>700</v>
      </c>
      <c r="U97" s="32">
        <v>257</v>
      </c>
      <c r="V97" s="32">
        <v>30281</v>
      </c>
      <c r="W97" s="32">
        <v>14674</v>
      </c>
    </row>
    <row r="98" spans="1:23" x14ac:dyDescent="0.3">
      <c r="A98" s="158">
        <v>2015</v>
      </c>
      <c r="B98" s="144">
        <f t="shared" si="7"/>
        <v>31194</v>
      </c>
      <c r="C98" s="145">
        <f t="shared" si="6"/>
        <v>15082</v>
      </c>
      <c r="D98" s="185">
        <f t="shared" si="8"/>
        <v>31194</v>
      </c>
      <c r="E98" s="185">
        <f t="shared" si="9"/>
        <v>15082</v>
      </c>
      <c r="F98" s="142">
        <v>188</v>
      </c>
      <c r="G98" s="142">
        <v>70</v>
      </c>
      <c r="H98" s="142">
        <v>693</v>
      </c>
      <c r="I98" s="142">
        <v>248</v>
      </c>
      <c r="J98" s="142">
        <v>30313</v>
      </c>
      <c r="K98" s="143">
        <v>14764</v>
      </c>
      <c r="L98" s="16"/>
      <c r="M98" s="164">
        <v>2015</v>
      </c>
      <c r="N98" s="147">
        <v>31194</v>
      </c>
      <c r="O98" s="142">
        <v>15082</v>
      </c>
      <c r="P98" s="185">
        <f t="shared" si="10"/>
        <v>31194</v>
      </c>
      <c r="Q98" s="185">
        <f t="shared" si="11"/>
        <v>15082</v>
      </c>
      <c r="R98" s="142">
        <v>188</v>
      </c>
      <c r="S98" s="142">
        <v>70</v>
      </c>
      <c r="T98" s="142">
        <v>693</v>
      </c>
      <c r="U98" s="142">
        <v>248</v>
      </c>
      <c r="V98" s="142">
        <v>30313</v>
      </c>
      <c r="W98" s="142">
        <v>14764</v>
      </c>
    </row>
    <row r="99" spans="1:23" x14ac:dyDescent="0.3">
      <c r="A99" s="141">
        <v>2016</v>
      </c>
      <c r="B99" s="159">
        <f t="shared" si="7"/>
        <v>29502</v>
      </c>
      <c r="C99" s="160">
        <f t="shared" si="6"/>
        <v>14353</v>
      </c>
      <c r="D99" s="185">
        <f t="shared" si="8"/>
        <v>29502</v>
      </c>
      <c r="E99" s="185">
        <f t="shared" si="9"/>
        <v>14353</v>
      </c>
      <c r="F99" s="156">
        <v>160</v>
      </c>
      <c r="G99" s="156">
        <v>77</v>
      </c>
      <c r="H99" s="156">
        <v>684</v>
      </c>
      <c r="I99" s="156">
        <v>253</v>
      </c>
      <c r="J99" s="156">
        <v>28658</v>
      </c>
      <c r="K99" s="157">
        <v>14023</v>
      </c>
      <c r="L99" s="16"/>
      <c r="M99" s="146">
        <v>2016</v>
      </c>
      <c r="N99" s="161">
        <v>29502</v>
      </c>
      <c r="O99" s="156">
        <v>14353</v>
      </c>
      <c r="P99" s="185">
        <f t="shared" si="10"/>
        <v>29502</v>
      </c>
      <c r="Q99" s="185">
        <f t="shared" si="11"/>
        <v>14353</v>
      </c>
      <c r="R99" s="156">
        <v>160</v>
      </c>
      <c r="S99" s="156">
        <v>77</v>
      </c>
      <c r="T99" s="156">
        <v>684</v>
      </c>
      <c r="U99" s="156">
        <v>253</v>
      </c>
      <c r="V99" s="156">
        <v>28658</v>
      </c>
      <c r="W99" s="156">
        <v>14023</v>
      </c>
    </row>
    <row r="100" spans="1:23" ht="17.25" thickBot="1" x14ac:dyDescent="0.35">
      <c r="A100" s="34">
        <v>2017</v>
      </c>
      <c r="B100" s="131">
        <f t="shared" si="7"/>
        <v>28436</v>
      </c>
      <c r="C100" s="132">
        <f t="shared" si="6"/>
        <v>13929</v>
      </c>
      <c r="D100" s="185">
        <f t="shared" si="8"/>
        <v>28436</v>
      </c>
      <c r="E100" s="185">
        <f t="shared" si="9"/>
        <v>13929</v>
      </c>
      <c r="F100" s="36">
        <v>171</v>
      </c>
      <c r="G100" s="36">
        <v>81</v>
      </c>
      <c r="H100" s="36">
        <v>620</v>
      </c>
      <c r="I100" s="36">
        <v>226</v>
      </c>
      <c r="J100" s="36">
        <v>27645</v>
      </c>
      <c r="K100" s="37">
        <v>13622</v>
      </c>
      <c r="L100" s="16"/>
      <c r="M100" s="146">
        <v>2017</v>
      </c>
      <c r="N100" s="147">
        <v>28436</v>
      </c>
      <c r="O100" s="142">
        <v>13929</v>
      </c>
      <c r="P100" s="185">
        <f t="shared" si="10"/>
        <v>28436</v>
      </c>
      <c r="Q100" s="185">
        <f t="shared" si="11"/>
        <v>13929</v>
      </c>
      <c r="R100" s="142">
        <v>171</v>
      </c>
      <c r="S100" s="142">
        <v>81</v>
      </c>
      <c r="T100" s="142">
        <v>620</v>
      </c>
      <c r="U100" s="142">
        <v>226</v>
      </c>
      <c r="V100" s="142">
        <v>27645</v>
      </c>
      <c r="W100" s="142">
        <v>13622</v>
      </c>
    </row>
    <row r="101" spans="1:23" ht="17.25" thickBot="1" x14ac:dyDescent="0.35">
      <c r="A101" s="34">
        <v>2018</v>
      </c>
      <c r="B101" s="131">
        <f t="shared" si="7"/>
        <v>28518</v>
      </c>
      <c r="C101" s="132">
        <f t="shared" si="6"/>
        <v>14081</v>
      </c>
      <c r="D101" s="185">
        <f t="shared" si="8"/>
        <v>28518</v>
      </c>
      <c r="E101" s="185">
        <f t="shared" si="9"/>
        <v>14081</v>
      </c>
      <c r="F101" s="36">
        <v>188</v>
      </c>
      <c r="G101" s="36">
        <v>93</v>
      </c>
      <c r="H101" s="36">
        <v>639</v>
      </c>
      <c r="I101" s="36">
        <v>233</v>
      </c>
      <c r="J101" s="36">
        <v>27691</v>
      </c>
      <c r="K101" s="37">
        <v>13755</v>
      </c>
      <c r="L101" s="16"/>
      <c r="M101" s="39">
        <v>2018</v>
      </c>
      <c r="N101" s="48">
        <v>28518</v>
      </c>
      <c r="O101" s="36">
        <v>14081</v>
      </c>
      <c r="P101" s="185">
        <f t="shared" si="10"/>
        <v>28518</v>
      </c>
      <c r="Q101" s="185">
        <f t="shared" si="11"/>
        <v>14081</v>
      </c>
      <c r="R101" s="36">
        <v>188</v>
      </c>
      <c r="S101" s="36">
        <v>93</v>
      </c>
      <c r="T101" s="36">
        <v>639</v>
      </c>
      <c r="U101" s="36">
        <v>233</v>
      </c>
      <c r="V101" s="36">
        <v>27691</v>
      </c>
      <c r="W101" s="36">
        <v>13755</v>
      </c>
    </row>
    <row r="102" spans="1:23" ht="17.25" thickBot="1" x14ac:dyDescent="0.35">
      <c r="A102" s="34">
        <v>2019</v>
      </c>
      <c r="B102" s="131">
        <f t="shared" si="7"/>
        <v>24760</v>
      </c>
      <c r="C102" s="132">
        <f t="shared" si="6"/>
        <v>11913</v>
      </c>
      <c r="D102" s="185">
        <f t="shared" si="8"/>
        <v>24760</v>
      </c>
      <c r="E102" s="185">
        <f t="shared" si="9"/>
        <v>11913</v>
      </c>
      <c r="F102" s="36">
        <v>163</v>
      </c>
      <c r="G102" s="36">
        <v>73</v>
      </c>
      <c r="H102" s="36">
        <v>608</v>
      </c>
      <c r="I102" s="36">
        <v>215</v>
      </c>
      <c r="J102" s="36">
        <v>23989</v>
      </c>
      <c r="K102" s="37">
        <v>11625</v>
      </c>
      <c r="L102" s="16"/>
      <c r="M102" s="39">
        <v>2019</v>
      </c>
      <c r="N102" s="48">
        <v>24760</v>
      </c>
      <c r="O102" s="36">
        <v>11913</v>
      </c>
      <c r="P102" s="185">
        <f t="shared" si="10"/>
        <v>24760</v>
      </c>
      <c r="Q102" s="185">
        <f t="shared" si="11"/>
        <v>11913</v>
      </c>
      <c r="R102" s="36">
        <v>163</v>
      </c>
      <c r="S102" s="36">
        <v>73</v>
      </c>
      <c r="T102" s="36">
        <v>608</v>
      </c>
      <c r="U102" s="36">
        <v>215</v>
      </c>
      <c r="V102" s="36">
        <v>23989</v>
      </c>
      <c r="W102" s="36">
        <v>11625</v>
      </c>
    </row>
    <row r="103" spans="1:23" ht="17.25" thickBot="1" x14ac:dyDescent="0.35">
      <c r="A103" s="34">
        <v>2020</v>
      </c>
      <c r="B103" s="131">
        <f t="shared" si="7"/>
        <v>25126</v>
      </c>
      <c r="C103" s="132">
        <f t="shared" si="6"/>
        <v>12181</v>
      </c>
      <c r="D103" s="185">
        <f t="shared" si="8"/>
        <v>25126</v>
      </c>
      <c r="E103" s="185">
        <f t="shared" si="9"/>
        <v>12181</v>
      </c>
      <c r="F103" s="36">
        <v>197</v>
      </c>
      <c r="G103" s="36">
        <v>84</v>
      </c>
      <c r="H103" s="36">
        <v>649</v>
      </c>
      <c r="I103" s="36">
        <v>238</v>
      </c>
      <c r="J103" s="36">
        <v>24280</v>
      </c>
      <c r="K103" s="37">
        <v>11859</v>
      </c>
      <c r="L103" s="16"/>
      <c r="M103" s="39">
        <v>2020</v>
      </c>
      <c r="N103" s="48">
        <v>25126</v>
      </c>
      <c r="O103" s="36">
        <v>12181</v>
      </c>
      <c r="P103" s="185">
        <f t="shared" si="10"/>
        <v>25126</v>
      </c>
      <c r="Q103" s="185">
        <f t="shared" si="11"/>
        <v>12181</v>
      </c>
      <c r="R103" s="36">
        <v>197</v>
      </c>
      <c r="S103" s="36">
        <v>84</v>
      </c>
      <c r="T103" s="36">
        <v>649</v>
      </c>
      <c r="U103" s="36">
        <v>238</v>
      </c>
      <c r="V103" s="36">
        <v>24280</v>
      </c>
      <c r="W103" s="36">
        <v>11859</v>
      </c>
    </row>
    <row r="104" spans="1:23" ht="17.25" thickBot="1" x14ac:dyDescent="0.35">
      <c r="A104" s="34">
        <v>2021</v>
      </c>
      <c r="B104" s="131">
        <f t="shared" si="7"/>
        <v>25510</v>
      </c>
      <c r="C104" s="132">
        <f t="shared" si="6"/>
        <v>12735</v>
      </c>
      <c r="D104" s="185">
        <f t="shared" si="8"/>
        <v>25510</v>
      </c>
      <c r="E104" s="185">
        <f t="shared" si="9"/>
        <v>12735</v>
      </c>
      <c r="F104" s="36">
        <v>209</v>
      </c>
      <c r="G104" s="36">
        <v>92</v>
      </c>
      <c r="H104" s="36">
        <v>686</v>
      </c>
      <c r="I104" s="36">
        <v>244</v>
      </c>
      <c r="J104" s="36">
        <v>24615</v>
      </c>
      <c r="K104" s="37">
        <v>12399</v>
      </c>
      <c r="L104" s="16"/>
      <c r="M104" s="39">
        <v>2021</v>
      </c>
      <c r="N104" s="48">
        <v>25510</v>
      </c>
      <c r="O104" s="36">
        <v>12735</v>
      </c>
      <c r="P104" s="185">
        <f t="shared" si="10"/>
        <v>25510</v>
      </c>
      <c r="Q104" s="185">
        <f t="shared" si="11"/>
        <v>12735</v>
      </c>
      <c r="R104" s="36">
        <v>209</v>
      </c>
      <c r="S104" s="36">
        <v>92</v>
      </c>
      <c r="T104" s="36">
        <v>686</v>
      </c>
      <c r="U104" s="36">
        <v>244</v>
      </c>
      <c r="V104" s="36">
        <v>24615</v>
      </c>
      <c r="W104" s="36">
        <v>12399</v>
      </c>
    </row>
  </sheetData>
  <mergeCells count="32">
    <mergeCell ref="AV60:AW60"/>
    <mergeCell ref="Y59:Y61"/>
    <mergeCell ref="Z59:AG59"/>
    <mergeCell ref="AH59:AO59"/>
    <mergeCell ref="AP59:AW59"/>
    <mergeCell ref="Z60:AA60"/>
    <mergeCell ref="AB60:AC60"/>
    <mergeCell ref="AD60:AE60"/>
    <mergeCell ref="AF60:AG60"/>
    <mergeCell ref="AH60:AI60"/>
    <mergeCell ref="AJ60:AK60"/>
    <mergeCell ref="AL60:AM60"/>
    <mergeCell ref="AN60:AO60"/>
    <mergeCell ref="AP60:AQ60"/>
    <mergeCell ref="AR60:AS60"/>
    <mergeCell ref="AT60:AU60"/>
    <mergeCell ref="B59:K59"/>
    <mergeCell ref="N59:W59"/>
    <mergeCell ref="A60:A61"/>
    <mergeCell ref="B60:C60"/>
    <mergeCell ref="D60:E60"/>
    <mergeCell ref="F60:G60"/>
    <mergeCell ref="H60:I60"/>
    <mergeCell ref="J60:K60"/>
    <mergeCell ref="N3:W3"/>
    <mergeCell ref="B3:K3"/>
    <mergeCell ref="A4:A5"/>
    <mergeCell ref="B4:C4"/>
    <mergeCell ref="F4:G4"/>
    <mergeCell ref="H4:I4"/>
    <mergeCell ref="J4:K4"/>
    <mergeCell ref="D4:E4"/>
  </mergeCells>
  <phoneticPr fontId="32" type="noConversion"/>
  <conditionalFormatting sqref="B6:C48">
    <cfRule type="cellIs" dxfId="19" priority="6" operator="equal">
      <formula>D6</formula>
    </cfRule>
  </conditionalFormatting>
  <conditionalFormatting sqref="N6:O48">
    <cfRule type="cellIs" dxfId="18" priority="5" operator="equal">
      <formula>P6</formula>
    </cfRule>
  </conditionalFormatting>
  <conditionalFormatting sqref="A59:K61 A70:K104">
    <cfRule type="cellIs" dxfId="17" priority="2" operator="equal">
      <formula>M59</formula>
    </cfRule>
  </conditionalFormatting>
  <conditionalFormatting sqref="Z62:AG69">
    <cfRule type="cellIs" dxfId="16" priority="1" operator="equal">
      <formula>D62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1:BN53"/>
  <sheetViews>
    <sheetView zoomScale="55" zoomScaleNormal="55" workbookViewId="0">
      <selection activeCell="I65" sqref="I65:I66"/>
    </sheetView>
  </sheetViews>
  <sheetFormatPr defaultColWidth="9" defaultRowHeight="16.5" x14ac:dyDescent="0.3"/>
  <cols>
    <col min="1" max="1" width="9" style="16"/>
    <col min="2" max="9" width="9" style="2"/>
    <col min="10" max="11" width="9" style="16"/>
    <col min="12" max="13" width="9" style="182"/>
    <col min="14" max="21" width="9" style="16"/>
    <col min="22" max="23" width="9" style="182"/>
    <col min="24" max="31" width="9" style="16"/>
    <col min="32" max="33" width="9" style="182"/>
    <col min="34" max="41" width="9" style="16"/>
    <col min="42" max="43" width="9" style="182"/>
    <col min="44" max="51" width="9" style="16"/>
    <col min="52" max="53" width="9" style="182"/>
    <col min="54" max="16384" width="9" style="16"/>
  </cols>
  <sheetData>
    <row r="1" spans="1:66" ht="17.25" thickBot="1" x14ac:dyDescent="0.35"/>
    <row r="2" spans="1:66" x14ac:dyDescent="0.3">
      <c r="B2" s="734" t="s">
        <v>72</v>
      </c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5"/>
      <c r="S2" s="735"/>
      <c r="T2" s="735"/>
      <c r="U2" s="735"/>
      <c r="V2" s="735"/>
      <c r="W2" s="735"/>
      <c r="X2" s="735"/>
      <c r="Y2" s="735"/>
      <c r="Z2" s="735"/>
      <c r="AA2" s="735"/>
      <c r="AB2" s="735"/>
      <c r="AC2" s="735"/>
      <c r="AD2" s="735"/>
      <c r="AE2" s="735"/>
      <c r="AF2" s="735"/>
      <c r="AG2" s="735"/>
      <c r="AH2" s="735"/>
      <c r="AI2" s="735"/>
      <c r="AJ2" s="735"/>
      <c r="AK2" s="735"/>
      <c r="AL2" s="735"/>
      <c r="AM2" s="735"/>
      <c r="AN2" s="735"/>
      <c r="AO2" s="735"/>
      <c r="AP2" s="735"/>
      <c r="AQ2" s="735"/>
      <c r="AR2" s="735"/>
      <c r="AS2" s="735"/>
      <c r="AT2" s="735"/>
      <c r="AU2" s="735"/>
      <c r="AV2" s="735"/>
      <c r="AW2" s="735"/>
      <c r="AX2" s="735"/>
      <c r="AY2" s="735"/>
      <c r="AZ2" s="735"/>
      <c r="BA2" s="735"/>
      <c r="BB2" s="735"/>
      <c r="BC2" s="735"/>
      <c r="BD2" s="735"/>
      <c r="BE2" s="735"/>
      <c r="BF2" s="735"/>
      <c r="BG2" s="736"/>
      <c r="BH2" s="6"/>
      <c r="BI2" s="6"/>
      <c r="BJ2" s="6"/>
      <c r="BK2" s="6"/>
      <c r="BL2" s="6"/>
      <c r="BM2" s="6"/>
      <c r="BN2" s="6"/>
    </row>
    <row r="3" spans="1:66" x14ac:dyDescent="0.3">
      <c r="A3" s="694" t="s">
        <v>0</v>
      </c>
      <c r="B3" s="696" t="s">
        <v>51</v>
      </c>
      <c r="C3" s="697"/>
      <c r="D3" s="697"/>
      <c r="E3" s="697"/>
      <c r="F3" s="697"/>
      <c r="G3" s="697"/>
      <c r="H3" s="697"/>
      <c r="I3" s="698"/>
      <c r="J3" s="737" t="s">
        <v>62</v>
      </c>
      <c r="K3" s="727"/>
      <c r="L3" s="727"/>
      <c r="M3" s="727"/>
      <c r="N3" s="727"/>
      <c r="O3" s="727"/>
      <c r="P3" s="727"/>
      <c r="Q3" s="727"/>
      <c r="R3" s="727"/>
      <c r="S3" s="727"/>
      <c r="T3" s="727" t="s">
        <v>52</v>
      </c>
      <c r="U3" s="727"/>
      <c r="V3" s="727"/>
      <c r="W3" s="727"/>
      <c r="X3" s="727"/>
      <c r="Y3" s="727"/>
      <c r="Z3" s="727"/>
      <c r="AA3" s="727"/>
      <c r="AB3" s="727"/>
      <c r="AC3" s="727"/>
      <c r="AD3" s="727" t="s">
        <v>53</v>
      </c>
      <c r="AE3" s="727"/>
      <c r="AF3" s="727"/>
      <c r="AG3" s="727"/>
      <c r="AH3" s="727"/>
      <c r="AI3" s="727"/>
      <c r="AJ3" s="727"/>
      <c r="AK3" s="727"/>
      <c r="AL3" s="727"/>
      <c r="AM3" s="727"/>
      <c r="AN3" s="727" t="s">
        <v>54</v>
      </c>
      <c r="AO3" s="727"/>
      <c r="AP3" s="727"/>
      <c r="AQ3" s="727"/>
      <c r="AR3" s="727"/>
      <c r="AS3" s="727"/>
      <c r="AT3" s="727"/>
      <c r="AU3" s="727"/>
      <c r="AV3" s="727"/>
      <c r="AW3" s="727"/>
      <c r="AX3" s="727" t="s">
        <v>55</v>
      </c>
      <c r="AY3" s="727"/>
      <c r="AZ3" s="727"/>
      <c r="BA3" s="727"/>
      <c r="BB3" s="727"/>
      <c r="BC3" s="727"/>
      <c r="BD3" s="727"/>
      <c r="BE3" s="727"/>
      <c r="BF3" s="727"/>
      <c r="BG3" s="728"/>
    </row>
    <row r="4" spans="1:66" x14ac:dyDescent="0.3">
      <c r="A4" s="694"/>
      <c r="B4" s="699" t="s">
        <v>44</v>
      </c>
      <c r="C4" s="700"/>
      <c r="D4" s="701" t="s">
        <v>1</v>
      </c>
      <c r="E4" s="702"/>
      <c r="F4" s="701" t="s">
        <v>2</v>
      </c>
      <c r="G4" s="702"/>
      <c r="H4" s="701" t="s">
        <v>3</v>
      </c>
      <c r="I4" s="703"/>
      <c r="J4" s="738" t="s">
        <v>44</v>
      </c>
      <c r="K4" s="731"/>
      <c r="L4" s="739" t="s">
        <v>96</v>
      </c>
      <c r="M4" s="740"/>
      <c r="N4" s="732" t="s">
        <v>1</v>
      </c>
      <c r="O4" s="732"/>
      <c r="P4" s="732" t="s">
        <v>2</v>
      </c>
      <c r="Q4" s="732"/>
      <c r="R4" s="732" t="s">
        <v>3</v>
      </c>
      <c r="S4" s="732"/>
      <c r="T4" s="731" t="s">
        <v>44</v>
      </c>
      <c r="U4" s="731"/>
      <c r="V4" s="739" t="s">
        <v>96</v>
      </c>
      <c r="W4" s="740"/>
      <c r="X4" s="732" t="s">
        <v>1</v>
      </c>
      <c r="Y4" s="732"/>
      <c r="Z4" s="732" t="s">
        <v>2</v>
      </c>
      <c r="AA4" s="732"/>
      <c r="AB4" s="732" t="s">
        <v>3</v>
      </c>
      <c r="AC4" s="732"/>
      <c r="AD4" s="731" t="s">
        <v>44</v>
      </c>
      <c r="AE4" s="731"/>
      <c r="AF4" s="739" t="s">
        <v>96</v>
      </c>
      <c r="AG4" s="740"/>
      <c r="AH4" s="732" t="s">
        <v>1</v>
      </c>
      <c r="AI4" s="732"/>
      <c r="AJ4" s="732" t="s">
        <v>2</v>
      </c>
      <c r="AK4" s="732"/>
      <c r="AL4" s="732" t="s">
        <v>3</v>
      </c>
      <c r="AM4" s="732"/>
      <c r="AN4" s="731" t="s">
        <v>44</v>
      </c>
      <c r="AO4" s="731"/>
      <c r="AP4" s="739" t="s">
        <v>96</v>
      </c>
      <c r="AQ4" s="740"/>
      <c r="AR4" s="732" t="s">
        <v>1</v>
      </c>
      <c r="AS4" s="732"/>
      <c r="AT4" s="732" t="s">
        <v>2</v>
      </c>
      <c r="AU4" s="732"/>
      <c r="AV4" s="732" t="s">
        <v>3</v>
      </c>
      <c r="AW4" s="732"/>
      <c r="AX4" s="731" t="s">
        <v>44</v>
      </c>
      <c r="AY4" s="731"/>
      <c r="AZ4" s="739" t="s">
        <v>96</v>
      </c>
      <c r="BA4" s="740"/>
      <c r="BB4" s="732" t="s">
        <v>1</v>
      </c>
      <c r="BC4" s="732"/>
      <c r="BD4" s="732" t="s">
        <v>2</v>
      </c>
      <c r="BE4" s="732"/>
      <c r="BF4" s="732" t="s">
        <v>3</v>
      </c>
      <c r="BG4" s="733"/>
    </row>
    <row r="5" spans="1:66" x14ac:dyDescent="0.3">
      <c r="A5" s="695"/>
      <c r="B5" s="66" t="s">
        <v>45</v>
      </c>
      <c r="C5" s="43" t="s">
        <v>46</v>
      </c>
      <c r="D5" s="40" t="s">
        <v>45</v>
      </c>
      <c r="E5" s="40" t="s">
        <v>46</v>
      </c>
      <c r="F5" s="40" t="s">
        <v>45</v>
      </c>
      <c r="G5" s="40" t="s">
        <v>46</v>
      </c>
      <c r="H5" s="40" t="s">
        <v>45</v>
      </c>
      <c r="I5" s="44" t="s">
        <v>46</v>
      </c>
      <c r="J5" s="18" t="s">
        <v>45</v>
      </c>
      <c r="K5" s="175" t="s">
        <v>46</v>
      </c>
      <c r="L5" s="186" t="s">
        <v>45</v>
      </c>
      <c r="M5" s="184" t="s">
        <v>46</v>
      </c>
      <c r="N5" s="176" t="s">
        <v>45</v>
      </c>
      <c r="O5" s="176" t="s">
        <v>46</v>
      </c>
      <c r="P5" s="176" t="s">
        <v>45</v>
      </c>
      <c r="Q5" s="176" t="s">
        <v>46</v>
      </c>
      <c r="R5" s="176" t="s">
        <v>45</v>
      </c>
      <c r="S5" s="176" t="s">
        <v>46</v>
      </c>
      <c r="T5" s="50" t="s">
        <v>45</v>
      </c>
      <c r="U5" s="175" t="s">
        <v>46</v>
      </c>
      <c r="V5" s="186" t="s">
        <v>45</v>
      </c>
      <c r="W5" s="184" t="s">
        <v>46</v>
      </c>
      <c r="X5" s="176" t="s">
        <v>45</v>
      </c>
      <c r="Y5" s="176" t="s">
        <v>46</v>
      </c>
      <c r="Z5" s="176" t="s">
        <v>45</v>
      </c>
      <c r="AA5" s="176" t="s">
        <v>46</v>
      </c>
      <c r="AB5" s="176" t="s">
        <v>45</v>
      </c>
      <c r="AC5" s="176" t="s">
        <v>46</v>
      </c>
      <c r="AD5" s="50" t="s">
        <v>45</v>
      </c>
      <c r="AE5" s="175" t="s">
        <v>46</v>
      </c>
      <c r="AF5" s="186" t="s">
        <v>45</v>
      </c>
      <c r="AG5" s="184" t="s">
        <v>46</v>
      </c>
      <c r="AH5" s="176" t="s">
        <v>45</v>
      </c>
      <c r="AI5" s="176" t="s">
        <v>46</v>
      </c>
      <c r="AJ5" s="176" t="s">
        <v>45</v>
      </c>
      <c r="AK5" s="176" t="s">
        <v>46</v>
      </c>
      <c r="AL5" s="176" t="s">
        <v>45</v>
      </c>
      <c r="AM5" s="176" t="s">
        <v>46</v>
      </c>
      <c r="AN5" s="50" t="s">
        <v>45</v>
      </c>
      <c r="AO5" s="175" t="s">
        <v>46</v>
      </c>
      <c r="AP5" s="186" t="s">
        <v>45</v>
      </c>
      <c r="AQ5" s="184" t="s">
        <v>46</v>
      </c>
      <c r="AR5" s="176" t="s">
        <v>45</v>
      </c>
      <c r="AS5" s="176" t="s">
        <v>46</v>
      </c>
      <c r="AT5" s="176" t="s">
        <v>45</v>
      </c>
      <c r="AU5" s="176" t="s">
        <v>46</v>
      </c>
      <c r="AV5" s="176" t="s">
        <v>45</v>
      </c>
      <c r="AW5" s="176" t="s">
        <v>46</v>
      </c>
      <c r="AX5" s="50" t="s">
        <v>45</v>
      </c>
      <c r="AY5" s="175" t="s">
        <v>46</v>
      </c>
      <c r="AZ5" s="186" t="s">
        <v>45</v>
      </c>
      <c r="BA5" s="184" t="s">
        <v>46</v>
      </c>
      <c r="BB5" s="176" t="s">
        <v>45</v>
      </c>
      <c r="BC5" s="176" t="s">
        <v>46</v>
      </c>
      <c r="BD5" s="176" t="s">
        <v>45</v>
      </c>
      <c r="BE5" s="176" t="s">
        <v>46</v>
      </c>
      <c r="BF5" s="176" t="s">
        <v>45</v>
      </c>
      <c r="BG5" s="178" t="s">
        <v>46</v>
      </c>
    </row>
    <row r="6" spans="1:66" s="15" customFormat="1" x14ac:dyDescent="0.3">
      <c r="A6" s="38">
        <v>1979</v>
      </c>
      <c r="B6" s="45">
        <f t="shared" ref="B6:B48" si="0">J6+T6+AD6+AN6+AX6</f>
        <v>4610</v>
      </c>
      <c r="C6" s="21">
        <f t="shared" ref="C6:C48" si="1">K6+U6+AE6+AO6+AY6</f>
        <v>668</v>
      </c>
      <c r="D6" s="21">
        <f t="shared" ref="D6:D48" si="2">N6+X6+AH6+AR6+BB6</f>
        <v>869</v>
      </c>
      <c r="E6" s="21">
        <f t="shared" ref="E6:E48" si="3">O6+Y6+AI6+AS6+BC6</f>
        <v>46</v>
      </c>
      <c r="F6" s="21">
        <f t="shared" ref="F6:F48" si="4">P6+Z6+AJ6+AT6+BD6</f>
        <v>172</v>
      </c>
      <c r="G6" s="21">
        <f t="shared" ref="G6:G48" si="5">Q6+AA6+AK6+AU6+BE6</f>
        <v>103</v>
      </c>
      <c r="H6" s="21">
        <f t="shared" ref="H6:H48" si="6">R6+AB6+AL6+AV6+BF6</f>
        <v>3569</v>
      </c>
      <c r="I6" s="22">
        <f t="shared" ref="I6:I48" si="7">S6+AC6+AM6+AW6+BG6</f>
        <v>519</v>
      </c>
      <c r="J6" s="20">
        <v>125</v>
      </c>
      <c r="K6" s="21">
        <v>18</v>
      </c>
      <c r="L6" s="185">
        <f>SUM(N6,P6,R6)</f>
        <v>125</v>
      </c>
      <c r="M6" s="185">
        <f>SUM(O6,Q6,S6)</f>
        <v>18</v>
      </c>
      <c r="N6" s="21">
        <v>20</v>
      </c>
      <c r="O6" s="21">
        <v>0</v>
      </c>
      <c r="P6" s="21">
        <v>16</v>
      </c>
      <c r="Q6" s="21">
        <v>2</v>
      </c>
      <c r="R6" s="21">
        <v>89</v>
      </c>
      <c r="S6" s="61">
        <v>16</v>
      </c>
      <c r="T6" s="53">
        <v>328</v>
      </c>
      <c r="U6" s="21">
        <v>12</v>
      </c>
      <c r="V6" s="185">
        <f>SUM(X6,Z6,AB6)</f>
        <v>328</v>
      </c>
      <c r="W6" s="185">
        <f>SUM(Y6,AA6,AC6)</f>
        <v>12</v>
      </c>
      <c r="X6" s="21">
        <v>220</v>
      </c>
      <c r="Y6" s="21">
        <v>1</v>
      </c>
      <c r="Z6" s="21">
        <v>3</v>
      </c>
      <c r="AA6" s="21">
        <v>2</v>
      </c>
      <c r="AB6" s="21">
        <v>105</v>
      </c>
      <c r="AC6" s="61">
        <v>9</v>
      </c>
      <c r="AD6" s="53">
        <v>457</v>
      </c>
      <c r="AE6" s="21">
        <v>34</v>
      </c>
      <c r="AF6" s="185">
        <f>SUM(AH6,AJ6,AL6)</f>
        <v>457</v>
      </c>
      <c r="AG6" s="185">
        <f>SUM(AI6,AK6,AM6)</f>
        <v>34</v>
      </c>
      <c r="AH6" s="21">
        <v>237</v>
      </c>
      <c r="AI6" s="21">
        <v>8</v>
      </c>
      <c r="AJ6" s="21">
        <v>6</v>
      </c>
      <c r="AK6" s="21">
        <v>5</v>
      </c>
      <c r="AL6" s="21">
        <v>214</v>
      </c>
      <c r="AM6" s="61">
        <v>21</v>
      </c>
      <c r="AN6" s="53">
        <v>1003</v>
      </c>
      <c r="AO6" s="21">
        <v>142</v>
      </c>
      <c r="AP6" s="185">
        <f>SUM(AR6,AT6,AV6)</f>
        <v>1003</v>
      </c>
      <c r="AQ6" s="185">
        <f>SUM(AS6,AU6,AW6)</f>
        <v>142</v>
      </c>
      <c r="AR6" s="21">
        <v>168</v>
      </c>
      <c r="AS6" s="21">
        <v>17</v>
      </c>
      <c r="AT6" s="21">
        <v>70</v>
      </c>
      <c r="AU6" s="21">
        <v>39</v>
      </c>
      <c r="AV6" s="21">
        <v>765</v>
      </c>
      <c r="AW6" s="61">
        <v>86</v>
      </c>
      <c r="AX6" s="53">
        <v>2697</v>
      </c>
      <c r="AY6" s="21">
        <v>462</v>
      </c>
      <c r="AZ6" s="185">
        <f>SUM(BB6,BD6,BF6)</f>
        <v>2697</v>
      </c>
      <c r="BA6" s="185">
        <f>SUM(BC6,BE6,BG6)</f>
        <v>462</v>
      </c>
      <c r="BB6" s="21">
        <v>224</v>
      </c>
      <c r="BC6" s="21">
        <v>20</v>
      </c>
      <c r="BD6" s="21">
        <v>77</v>
      </c>
      <c r="BE6" s="21">
        <v>55</v>
      </c>
      <c r="BF6" s="21">
        <v>2396</v>
      </c>
      <c r="BG6" s="22">
        <v>387</v>
      </c>
    </row>
    <row r="7" spans="1:66" s="1" customFormat="1" x14ac:dyDescent="0.3">
      <c r="A7" s="41" t="s">
        <v>4</v>
      </c>
      <c r="B7" s="46">
        <f t="shared" si="0"/>
        <v>4866</v>
      </c>
      <c r="C7" s="21">
        <f t="shared" si="1"/>
        <v>722</v>
      </c>
      <c r="D7" s="21">
        <f t="shared" si="2"/>
        <v>944</v>
      </c>
      <c r="E7" s="21">
        <f t="shared" si="3"/>
        <v>52</v>
      </c>
      <c r="F7" s="21">
        <f t="shared" si="4"/>
        <v>188</v>
      </c>
      <c r="G7" s="21">
        <f t="shared" si="5"/>
        <v>119</v>
      </c>
      <c r="H7" s="21">
        <f t="shared" si="6"/>
        <v>3734</v>
      </c>
      <c r="I7" s="25">
        <f t="shared" si="7"/>
        <v>551</v>
      </c>
      <c r="J7" s="24">
        <v>121</v>
      </c>
      <c r="K7" s="21">
        <v>15</v>
      </c>
      <c r="L7" s="185">
        <f t="shared" ref="L7:L53" si="8">SUM(N7,P7,R7)</f>
        <v>121</v>
      </c>
      <c r="M7" s="185">
        <f t="shared" ref="M7:M53" si="9">SUM(O7,Q7,S7)</f>
        <v>15</v>
      </c>
      <c r="N7" s="21">
        <v>19</v>
      </c>
      <c r="O7" s="21">
        <v>0</v>
      </c>
      <c r="P7" s="21">
        <v>16</v>
      </c>
      <c r="Q7" s="21">
        <v>1</v>
      </c>
      <c r="R7" s="21">
        <v>86</v>
      </c>
      <c r="S7" s="67">
        <v>14</v>
      </c>
      <c r="T7" s="52">
        <v>391</v>
      </c>
      <c r="U7" s="21">
        <v>14</v>
      </c>
      <c r="V7" s="185">
        <f t="shared" ref="V7:V53" si="10">SUM(X7,Z7,AB7)</f>
        <v>391</v>
      </c>
      <c r="W7" s="185">
        <f t="shared" ref="W7:W53" si="11">SUM(Y7,AA7,AC7)</f>
        <v>14</v>
      </c>
      <c r="X7" s="21">
        <v>257</v>
      </c>
      <c r="Y7" s="21">
        <v>2</v>
      </c>
      <c r="Z7" s="21">
        <v>5</v>
      </c>
      <c r="AA7" s="21">
        <v>4</v>
      </c>
      <c r="AB7" s="21">
        <v>129</v>
      </c>
      <c r="AC7" s="67">
        <v>8</v>
      </c>
      <c r="AD7" s="52">
        <v>476</v>
      </c>
      <c r="AE7" s="21">
        <v>39</v>
      </c>
      <c r="AF7" s="185">
        <f t="shared" ref="AF7:AF53" si="12">SUM(AH7,AJ7,AL7)</f>
        <v>476</v>
      </c>
      <c r="AG7" s="185">
        <f t="shared" ref="AG7:AG53" si="13">SUM(AI7,AK7,AM7)</f>
        <v>39</v>
      </c>
      <c r="AH7" s="21">
        <v>235</v>
      </c>
      <c r="AI7" s="21">
        <v>9</v>
      </c>
      <c r="AJ7" s="21">
        <v>17</v>
      </c>
      <c r="AK7" s="21">
        <v>9</v>
      </c>
      <c r="AL7" s="21">
        <v>224</v>
      </c>
      <c r="AM7" s="67">
        <v>21</v>
      </c>
      <c r="AN7" s="52">
        <v>1259</v>
      </c>
      <c r="AO7" s="21">
        <v>190</v>
      </c>
      <c r="AP7" s="185">
        <f t="shared" ref="AP7:AP53" si="14">SUM(AR7,AT7,AV7)</f>
        <v>1259</v>
      </c>
      <c r="AQ7" s="185">
        <f t="shared" ref="AQ7:AQ53" si="15">SUM(AS7,AU7,AW7)</f>
        <v>190</v>
      </c>
      <c r="AR7" s="21">
        <v>196</v>
      </c>
      <c r="AS7" s="21">
        <v>23</v>
      </c>
      <c r="AT7" s="21">
        <v>86</v>
      </c>
      <c r="AU7" s="21">
        <v>57</v>
      </c>
      <c r="AV7" s="21">
        <v>977</v>
      </c>
      <c r="AW7" s="67">
        <v>110</v>
      </c>
      <c r="AX7" s="52">
        <v>2619</v>
      </c>
      <c r="AY7" s="21">
        <v>464</v>
      </c>
      <c r="AZ7" s="185">
        <f t="shared" ref="AZ7:AZ53" si="16">SUM(BB7,BD7,BF7)</f>
        <v>2619</v>
      </c>
      <c r="BA7" s="185">
        <f t="shared" ref="BA7:BA53" si="17">SUM(BC7,BE7,BG7)</f>
        <v>464</v>
      </c>
      <c r="BB7" s="21">
        <v>237</v>
      </c>
      <c r="BC7" s="21">
        <v>18</v>
      </c>
      <c r="BD7" s="21">
        <v>64</v>
      </c>
      <c r="BE7" s="21">
        <v>48</v>
      </c>
      <c r="BF7" s="21">
        <v>2318</v>
      </c>
      <c r="BG7" s="25">
        <v>398</v>
      </c>
    </row>
    <row r="8" spans="1:66" x14ac:dyDescent="0.3">
      <c r="A8" s="41" t="s">
        <v>5</v>
      </c>
      <c r="B8" s="46">
        <f t="shared" si="0"/>
        <v>5086</v>
      </c>
      <c r="C8" s="21">
        <f t="shared" si="1"/>
        <v>796</v>
      </c>
      <c r="D8" s="21">
        <f t="shared" si="2"/>
        <v>993</v>
      </c>
      <c r="E8" s="21">
        <f t="shared" si="3"/>
        <v>54</v>
      </c>
      <c r="F8" s="21">
        <f t="shared" si="4"/>
        <v>202</v>
      </c>
      <c r="G8" s="21">
        <f t="shared" si="5"/>
        <v>132</v>
      </c>
      <c r="H8" s="21">
        <f t="shared" si="6"/>
        <v>3891</v>
      </c>
      <c r="I8" s="22">
        <f t="shared" si="7"/>
        <v>610</v>
      </c>
      <c r="J8" s="24">
        <v>129</v>
      </c>
      <c r="K8" s="21">
        <v>16</v>
      </c>
      <c r="L8" s="185">
        <f t="shared" si="8"/>
        <v>129</v>
      </c>
      <c r="M8" s="185">
        <f t="shared" si="9"/>
        <v>16</v>
      </c>
      <c r="N8" s="21">
        <v>21</v>
      </c>
      <c r="O8" s="21">
        <v>0</v>
      </c>
      <c r="P8" s="21">
        <v>16</v>
      </c>
      <c r="Q8" s="21">
        <v>2</v>
      </c>
      <c r="R8" s="21">
        <v>92</v>
      </c>
      <c r="S8" s="61">
        <v>14</v>
      </c>
      <c r="T8" s="52">
        <v>416</v>
      </c>
      <c r="U8" s="21">
        <v>17</v>
      </c>
      <c r="V8" s="185">
        <f t="shared" si="10"/>
        <v>416</v>
      </c>
      <c r="W8" s="185">
        <f t="shared" si="11"/>
        <v>17</v>
      </c>
      <c r="X8" s="21">
        <v>278</v>
      </c>
      <c r="Y8" s="21">
        <v>1</v>
      </c>
      <c r="Z8" s="21">
        <v>5</v>
      </c>
      <c r="AA8" s="21">
        <v>4</v>
      </c>
      <c r="AB8" s="21">
        <v>133</v>
      </c>
      <c r="AC8" s="61">
        <v>12</v>
      </c>
      <c r="AD8" s="52">
        <v>496</v>
      </c>
      <c r="AE8" s="21">
        <v>49</v>
      </c>
      <c r="AF8" s="185">
        <f t="shared" si="12"/>
        <v>496</v>
      </c>
      <c r="AG8" s="185">
        <f t="shared" si="13"/>
        <v>49</v>
      </c>
      <c r="AH8" s="21">
        <v>219</v>
      </c>
      <c r="AI8" s="21">
        <v>8</v>
      </c>
      <c r="AJ8" s="21">
        <v>29</v>
      </c>
      <c r="AK8" s="21">
        <v>13</v>
      </c>
      <c r="AL8" s="21">
        <v>248</v>
      </c>
      <c r="AM8" s="61">
        <v>28</v>
      </c>
      <c r="AN8" s="52">
        <v>1581</v>
      </c>
      <c r="AO8" s="21">
        <v>234</v>
      </c>
      <c r="AP8" s="185">
        <f t="shared" si="14"/>
        <v>1581</v>
      </c>
      <c r="AQ8" s="185">
        <f t="shared" si="15"/>
        <v>234</v>
      </c>
      <c r="AR8" s="21">
        <v>237</v>
      </c>
      <c r="AS8" s="21">
        <v>26</v>
      </c>
      <c r="AT8" s="21">
        <v>92</v>
      </c>
      <c r="AU8" s="21">
        <v>63</v>
      </c>
      <c r="AV8" s="21">
        <v>1252</v>
      </c>
      <c r="AW8" s="61">
        <v>145</v>
      </c>
      <c r="AX8" s="52">
        <v>2464</v>
      </c>
      <c r="AY8" s="21">
        <v>480</v>
      </c>
      <c r="AZ8" s="185">
        <f t="shared" si="16"/>
        <v>2464</v>
      </c>
      <c r="BA8" s="185">
        <f t="shared" si="17"/>
        <v>480</v>
      </c>
      <c r="BB8" s="21">
        <v>238</v>
      </c>
      <c r="BC8" s="21">
        <v>19</v>
      </c>
      <c r="BD8" s="21">
        <v>60</v>
      </c>
      <c r="BE8" s="21">
        <v>50</v>
      </c>
      <c r="BF8" s="21">
        <v>2166</v>
      </c>
      <c r="BG8" s="22">
        <v>411</v>
      </c>
    </row>
    <row r="9" spans="1:66" x14ac:dyDescent="0.3">
      <c r="A9" s="41" t="s">
        <v>6</v>
      </c>
      <c r="B9" s="46">
        <f t="shared" si="0"/>
        <v>5424</v>
      </c>
      <c r="C9" s="21">
        <f t="shared" si="1"/>
        <v>907</v>
      </c>
      <c r="D9" s="21">
        <f t="shared" si="2"/>
        <v>1137</v>
      </c>
      <c r="E9" s="21">
        <f t="shared" si="3"/>
        <v>95</v>
      </c>
      <c r="F9" s="21">
        <f t="shared" si="4"/>
        <v>166</v>
      </c>
      <c r="G9" s="21">
        <f t="shared" si="5"/>
        <v>121</v>
      </c>
      <c r="H9" s="21">
        <f t="shared" si="6"/>
        <v>4121</v>
      </c>
      <c r="I9" s="22">
        <f t="shared" si="7"/>
        <v>691</v>
      </c>
      <c r="J9" s="24">
        <v>127</v>
      </c>
      <c r="K9" s="21">
        <v>16</v>
      </c>
      <c r="L9" s="185">
        <f t="shared" si="8"/>
        <v>127</v>
      </c>
      <c r="M9" s="185">
        <f t="shared" si="9"/>
        <v>16</v>
      </c>
      <c r="N9" s="21">
        <v>23</v>
      </c>
      <c r="O9" s="21">
        <v>0</v>
      </c>
      <c r="P9" s="21">
        <v>12</v>
      </c>
      <c r="Q9" s="21">
        <v>2</v>
      </c>
      <c r="R9" s="21">
        <v>92</v>
      </c>
      <c r="S9" s="61">
        <v>14</v>
      </c>
      <c r="T9" s="52">
        <v>419</v>
      </c>
      <c r="U9" s="21">
        <v>18</v>
      </c>
      <c r="V9" s="185">
        <f t="shared" si="10"/>
        <v>419</v>
      </c>
      <c r="W9" s="185">
        <f t="shared" si="11"/>
        <v>18</v>
      </c>
      <c r="X9" s="21">
        <v>282</v>
      </c>
      <c r="Y9" s="21">
        <v>3</v>
      </c>
      <c r="Z9" s="21">
        <v>4</v>
      </c>
      <c r="AA9" s="21">
        <v>3</v>
      </c>
      <c r="AB9" s="21">
        <v>133</v>
      </c>
      <c r="AC9" s="61">
        <v>12</v>
      </c>
      <c r="AD9" s="52">
        <v>550</v>
      </c>
      <c r="AE9" s="21">
        <v>69</v>
      </c>
      <c r="AF9" s="185">
        <f t="shared" si="12"/>
        <v>550</v>
      </c>
      <c r="AG9" s="185">
        <f t="shared" si="13"/>
        <v>69</v>
      </c>
      <c r="AH9" s="21">
        <v>242</v>
      </c>
      <c r="AI9" s="21">
        <v>17</v>
      </c>
      <c r="AJ9" s="21">
        <v>27</v>
      </c>
      <c r="AK9" s="21">
        <v>15</v>
      </c>
      <c r="AL9" s="21">
        <v>281</v>
      </c>
      <c r="AM9" s="61">
        <v>37</v>
      </c>
      <c r="AN9" s="52">
        <v>1914</v>
      </c>
      <c r="AO9" s="21">
        <v>279</v>
      </c>
      <c r="AP9" s="185">
        <f t="shared" si="14"/>
        <v>1914</v>
      </c>
      <c r="AQ9" s="185">
        <f t="shared" si="15"/>
        <v>279</v>
      </c>
      <c r="AR9" s="21">
        <v>301</v>
      </c>
      <c r="AS9" s="21">
        <v>44</v>
      </c>
      <c r="AT9" s="21">
        <v>64</v>
      </c>
      <c r="AU9" s="21">
        <v>53</v>
      </c>
      <c r="AV9" s="21">
        <v>1549</v>
      </c>
      <c r="AW9" s="61">
        <v>182</v>
      </c>
      <c r="AX9" s="52">
        <v>2414</v>
      </c>
      <c r="AY9" s="21">
        <v>525</v>
      </c>
      <c r="AZ9" s="185">
        <f t="shared" si="16"/>
        <v>2414</v>
      </c>
      <c r="BA9" s="185">
        <f t="shared" si="17"/>
        <v>525</v>
      </c>
      <c r="BB9" s="21">
        <v>289</v>
      </c>
      <c r="BC9" s="21">
        <v>31</v>
      </c>
      <c r="BD9" s="21">
        <v>59</v>
      </c>
      <c r="BE9" s="21">
        <v>48</v>
      </c>
      <c r="BF9" s="21">
        <v>2066</v>
      </c>
      <c r="BG9" s="22">
        <v>446</v>
      </c>
    </row>
    <row r="10" spans="1:66" x14ac:dyDescent="0.3">
      <c r="A10" s="41" t="s">
        <v>7</v>
      </c>
      <c r="B10" s="46">
        <f t="shared" si="0"/>
        <v>5358</v>
      </c>
      <c r="C10" s="21">
        <f t="shared" si="1"/>
        <v>944</v>
      </c>
      <c r="D10" s="21">
        <f t="shared" si="2"/>
        <v>1131</v>
      </c>
      <c r="E10" s="21">
        <f t="shared" si="3"/>
        <v>105</v>
      </c>
      <c r="F10" s="21">
        <f t="shared" si="4"/>
        <v>16</v>
      </c>
      <c r="G10" s="21">
        <f t="shared" si="5"/>
        <v>9</v>
      </c>
      <c r="H10" s="21">
        <f t="shared" si="6"/>
        <v>4211</v>
      </c>
      <c r="I10" s="22">
        <f t="shared" si="7"/>
        <v>830</v>
      </c>
      <c r="J10" s="24">
        <v>125</v>
      </c>
      <c r="K10" s="21">
        <v>14</v>
      </c>
      <c r="L10" s="185">
        <f t="shared" si="8"/>
        <v>125</v>
      </c>
      <c r="M10" s="185">
        <f t="shared" si="9"/>
        <v>14</v>
      </c>
      <c r="N10" s="21">
        <v>22</v>
      </c>
      <c r="O10" s="21">
        <v>0</v>
      </c>
      <c r="P10" s="21">
        <v>1</v>
      </c>
      <c r="Q10" s="21">
        <v>0</v>
      </c>
      <c r="R10" s="21">
        <v>102</v>
      </c>
      <c r="S10" s="61">
        <v>14</v>
      </c>
      <c r="T10" s="52">
        <v>427</v>
      </c>
      <c r="U10" s="21">
        <v>24</v>
      </c>
      <c r="V10" s="185">
        <f t="shared" si="10"/>
        <v>427</v>
      </c>
      <c r="W10" s="185">
        <f t="shared" si="11"/>
        <v>24</v>
      </c>
      <c r="X10" s="21">
        <v>279</v>
      </c>
      <c r="Y10" s="21">
        <v>4</v>
      </c>
      <c r="Z10" s="21">
        <v>0</v>
      </c>
      <c r="AA10" s="21">
        <v>0</v>
      </c>
      <c r="AB10" s="21">
        <v>148</v>
      </c>
      <c r="AC10" s="61">
        <v>20</v>
      </c>
      <c r="AD10" s="52">
        <v>591</v>
      </c>
      <c r="AE10" s="21">
        <v>83</v>
      </c>
      <c r="AF10" s="185">
        <f t="shared" si="12"/>
        <v>591</v>
      </c>
      <c r="AG10" s="185">
        <f t="shared" si="13"/>
        <v>83</v>
      </c>
      <c r="AH10" s="21">
        <v>217</v>
      </c>
      <c r="AI10" s="21">
        <v>21</v>
      </c>
      <c r="AJ10" s="21">
        <v>4</v>
      </c>
      <c r="AK10" s="21">
        <v>3</v>
      </c>
      <c r="AL10" s="21">
        <v>370</v>
      </c>
      <c r="AM10" s="61">
        <v>59</v>
      </c>
      <c r="AN10" s="52">
        <v>2059</v>
      </c>
      <c r="AO10" s="21">
        <v>309</v>
      </c>
      <c r="AP10" s="185">
        <f t="shared" si="14"/>
        <v>2059</v>
      </c>
      <c r="AQ10" s="185">
        <f t="shared" si="15"/>
        <v>309</v>
      </c>
      <c r="AR10" s="21">
        <v>332</v>
      </c>
      <c r="AS10" s="21">
        <v>41</v>
      </c>
      <c r="AT10" s="21">
        <v>7</v>
      </c>
      <c r="AU10" s="21">
        <v>4</v>
      </c>
      <c r="AV10" s="21">
        <v>1720</v>
      </c>
      <c r="AW10" s="61">
        <v>264</v>
      </c>
      <c r="AX10" s="52">
        <v>2156</v>
      </c>
      <c r="AY10" s="21">
        <v>514</v>
      </c>
      <c r="AZ10" s="185">
        <f t="shared" si="16"/>
        <v>2156</v>
      </c>
      <c r="BA10" s="185">
        <f t="shared" si="17"/>
        <v>514</v>
      </c>
      <c r="BB10" s="21">
        <v>281</v>
      </c>
      <c r="BC10" s="21">
        <v>39</v>
      </c>
      <c r="BD10" s="21">
        <v>4</v>
      </c>
      <c r="BE10" s="21">
        <v>2</v>
      </c>
      <c r="BF10" s="21">
        <v>1871</v>
      </c>
      <c r="BG10" s="22">
        <v>473</v>
      </c>
    </row>
    <row r="11" spans="1:66" x14ac:dyDescent="0.3">
      <c r="A11" s="41" t="s">
        <v>8</v>
      </c>
      <c r="B11" s="46">
        <f t="shared" si="0"/>
        <v>5412</v>
      </c>
      <c r="C11" s="21">
        <f t="shared" si="1"/>
        <v>1002</v>
      </c>
      <c r="D11" s="21">
        <f t="shared" si="2"/>
        <v>1039</v>
      </c>
      <c r="E11" s="21">
        <f t="shared" si="3"/>
        <v>104</v>
      </c>
      <c r="F11" s="21">
        <f t="shared" si="4"/>
        <v>8</v>
      </c>
      <c r="G11" s="21">
        <f t="shared" si="5"/>
        <v>8</v>
      </c>
      <c r="H11" s="21">
        <f t="shared" si="6"/>
        <v>4365</v>
      </c>
      <c r="I11" s="22">
        <f t="shared" si="7"/>
        <v>890</v>
      </c>
      <c r="J11" s="24">
        <v>126</v>
      </c>
      <c r="K11" s="21">
        <v>14</v>
      </c>
      <c r="L11" s="185">
        <f t="shared" si="8"/>
        <v>126</v>
      </c>
      <c r="M11" s="185">
        <f t="shared" si="9"/>
        <v>14</v>
      </c>
      <c r="N11" s="21">
        <v>22</v>
      </c>
      <c r="O11" s="21">
        <v>0</v>
      </c>
      <c r="P11" s="21">
        <v>0</v>
      </c>
      <c r="Q11" s="21">
        <v>0</v>
      </c>
      <c r="R11" s="21">
        <v>104</v>
      </c>
      <c r="S11" s="61">
        <v>14</v>
      </c>
      <c r="T11" s="52">
        <v>455</v>
      </c>
      <c r="U11" s="21">
        <v>25</v>
      </c>
      <c r="V11" s="185">
        <f t="shared" si="10"/>
        <v>455</v>
      </c>
      <c r="W11" s="185">
        <f t="shared" si="11"/>
        <v>25</v>
      </c>
      <c r="X11" s="21">
        <v>301</v>
      </c>
      <c r="Y11" s="21">
        <v>5</v>
      </c>
      <c r="Z11" s="21">
        <v>0</v>
      </c>
      <c r="AA11" s="21">
        <v>0</v>
      </c>
      <c r="AB11" s="21">
        <v>154</v>
      </c>
      <c r="AC11" s="61">
        <v>20</v>
      </c>
      <c r="AD11" s="52">
        <v>695</v>
      </c>
      <c r="AE11" s="21">
        <v>105</v>
      </c>
      <c r="AF11" s="185">
        <f t="shared" si="12"/>
        <v>695</v>
      </c>
      <c r="AG11" s="185">
        <f t="shared" si="13"/>
        <v>105</v>
      </c>
      <c r="AH11" s="21">
        <v>183</v>
      </c>
      <c r="AI11" s="21">
        <v>24</v>
      </c>
      <c r="AJ11" s="21">
        <v>3</v>
      </c>
      <c r="AK11" s="21">
        <v>3</v>
      </c>
      <c r="AL11" s="21">
        <v>509</v>
      </c>
      <c r="AM11" s="61">
        <v>78</v>
      </c>
      <c r="AN11" s="52">
        <v>2240</v>
      </c>
      <c r="AO11" s="21">
        <v>339</v>
      </c>
      <c r="AP11" s="185">
        <f t="shared" si="14"/>
        <v>2240</v>
      </c>
      <c r="AQ11" s="185">
        <f t="shared" si="15"/>
        <v>339</v>
      </c>
      <c r="AR11" s="21">
        <v>336</v>
      </c>
      <c r="AS11" s="21">
        <v>42</v>
      </c>
      <c r="AT11" s="21">
        <v>5</v>
      </c>
      <c r="AU11" s="21">
        <v>5</v>
      </c>
      <c r="AV11" s="21">
        <v>1899</v>
      </c>
      <c r="AW11" s="61">
        <v>292</v>
      </c>
      <c r="AX11" s="52">
        <v>1896</v>
      </c>
      <c r="AY11" s="21">
        <v>519</v>
      </c>
      <c r="AZ11" s="185">
        <f t="shared" si="16"/>
        <v>1896</v>
      </c>
      <c r="BA11" s="185">
        <f t="shared" si="17"/>
        <v>519</v>
      </c>
      <c r="BB11" s="21">
        <v>197</v>
      </c>
      <c r="BC11" s="21">
        <v>33</v>
      </c>
      <c r="BD11" s="21">
        <v>0</v>
      </c>
      <c r="BE11" s="21">
        <v>0</v>
      </c>
      <c r="BF11" s="21">
        <v>1699</v>
      </c>
      <c r="BG11" s="22">
        <v>486</v>
      </c>
    </row>
    <row r="12" spans="1:66" x14ac:dyDescent="0.3">
      <c r="A12" s="41" t="s">
        <v>9</v>
      </c>
      <c r="B12" s="46">
        <f t="shared" si="0"/>
        <v>5362</v>
      </c>
      <c r="C12" s="21">
        <f t="shared" si="1"/>
        <v>1048</v>
      </c>
      <c r="D12" s="21">
        <f t="shared" si="2"/>
        <v>842</v>
      </c>
      <c r="E12" s="21">
        <f t="shared" si="3"/>
        <v>92</v>
      </c>
      <c r="F12" s="21">
        <f t="shared" si="4"/>
        <v>3</v>
      </c>
      <c r="G12" s="21">
        <f t="shared" si="5"/>
        <v>3</v>
      </c>
      <c r="H12" s="21">
        <f t="shared" si="6"/>
        <v>4517</v>
      </c>
      <c r="I12" s="22">
        <f t="shared" si="7"/>
        <v>953</v>
      </c>
      <c r="J12" s="24">
        <v>124</v>
      </c>
      <c r="K12" s="21">
        <v>15</v>
      </c>
      <c r="L12" s="185">
        <f t="shared" si="8"/>
        <v>124</v>
      </c>
      <c r="M12" s="185">
        <f t="shared" si="9"/>
        <v>15</v>
      </c>
      <c r="N12" s="21">
        <v>19</v>
      </c>
      <c r="O12" s="21">
        <v>0</v>
      </c>
      <c r="P12" s="21">
        <v>0</v>
      </c>
      <c r="Q12" s="21">
        <v>0</v>
      </c>
      <c r="R12" s="21">
        <v>105</v>
      </c>
      <c r="S12" s="61">
        <v>15</v>
      </c>
      <c r="T12" s="52">
        <v>443</v>
      </c>
      <c r="U12" s="21">
        <v>27</v>
      </c>
      <c r="V12" s="185">
        <f t="shared" si="10"/>
        <v>443</v>
      </c>
      <c r="W12" s="185">
        <f t="shared" si="11"/>
        <v>27</v>
      </c>
      <c r="X12" s="21">
        <v>273</v>
      </c>
      <c r="Y12" s="21">
        <v>3</v>
      </c>
      <c r="Z12" s="21">
        <v>0</v>
      </c>
      <c r="AA12" s="21">
        <v>0</v>
      </c>
      <c r="AB12" s="21">
        <v>170</v>
      </c>
      <c r="AC12" s="61">
        <v>24</v>
      </c>
      <c r="AD12" s="52">
        <v>824</v>
      </c>
      <c r="AE12" s="21">
        <v>130</v>
      </c>
      <c r="AF12" s="185">
        <f t="shared" si="12"/>
        <v>824</v>
      </c>
      <c r="AG12" s="185">
        <f t="shared" si="13"/>
        <v>130</v>
      </c>
      <c r="AH12" s="21">
        <v>163</v>
      </c>
      <c r="AI12" s="21">
        <v>30</v>
      </c>
      <c r="AJ12" s="21">
        <v>1</v>
      </c>
      <c r="AK12" s="21">
        <v>1</v>
      </c>
      <c r="AL12" s="21">
        <v>660</v>
      </c>
      <c r="AM12" s="61">
        <v>99</v>
      </c>
      <c r="AN12" s="52">
        <v>2261</v>
      </c>
      <c r="AO12" s="21">
        <v>356</v>
      </c>
      <c r="AP12" s="185">
        <f t="shared" si="14"/>
        <v>2261</v>
      </c>
      <c r="AQ12" s="185">
        <f t="shared" si="15"/>
        <v>356</v>
      </c>
      <c r="AR12" s="21">
        <v>282</v>
      </c>
      <c r="AS12" s="21">
        <v>43</v>
      </c>
      <c r="AT12" s="21">
        <v>2</v>
      </c>
      <c r="AU12" s="21">
        <v>2</v>
      </c>
      <c r="AV12" s="21">
        <v>1977</v>
      </c>
      <c r="AW12" s="61">
        <v>311</v>
      </c>
      <c r="AX12" s="52">
        <v>1710</v>
      </c>
      <c r="AY12" s="21">
        <v>520</v>
      </c>
      <c r="AZ12" s="185">
        <f t="shared" si="16"/>
        <v>1710</v>
      </c>
      <c r="BA12" s="185">
        <f t="shared" si="17"/>
        <v>520</v>
      </c>
      <c r="BB12" s="21">
        <v>105</v>
      </c>
      <c r="BC12" s="21">
        <v>16</v>
      </c>
      <c r="BD12" s="21">
        <v>0</v>
      </c>
      <c r="BE12" s="21">
        <v>0</v>
      </c>
      <c r="BF12" s="21">
        <v>1605</v>
      </c>
      <c r="BG12" s="22">
        <v>504</v>
      </c>
    </row>
    <row r="13" spans="1:66" x14ac:dyDescent="0.3">
      <c r="A13" s="41" t="s">
        <v>10</v>
      </c>
      <c r="B13" s="46">
        <f t="shared" si="0"/>
        <v>5364</v>
      </c>
      <c r="C13" s="21">
        <f t="shared" si="1"/>
        <v>1088</v>
      </c>
      <c r="D13" s="21">
        <f t="shared" si="2"/>
        <v>828</v>
      </c>
      <c r="E13" s="21">
        <f t="shared" si="3"/>
        <v>75</v>
      </c>
      <c r="F13" s="21">
        <f t="shared" si="4"/>
        <v>0</v>
      </c>
      <c r="G13" s="21">
        <f t="shared" si="5"/>
        <v>0</v>
      </c>
      <c r="H13" s="21">
        <f t="shared" si="6"/>
        <v>4536</v>
      </c>
      <c r="I13" s="22">
        <f t="shared" si="7"/>
        <v>1013</v>
      </c>
      <c r="J13" s="24">
        <v>119</v>
      </c>
      <c r="K13" s="21">
        <v>13</v>
      </c>
      <c r="L13" s="185">
        <f t="shared" si="8"/>
        <v>119</v>
      </c>
      <c r="M13" s="185">
        <f t="shared" si="9"/>
        <v>13</v>
      </c>
      <c r="N13" s="21">
        <v>17</v>
      </c>
      <c r="O13" s="21">
        <v>0</v>
      </c>
      <c r="P13" s="21">
        <v>0</v>
      </c>
      <c r="Q13" s="21">
        <v>0</v>
      </c>
      <c r="R13" s="21">
        <v>102</v>
      </c>
      <c r="S13" s="61">
        <v>13</v>
      </c>
      <c r="T13" s="52">
        <v>452</v>
      </c>
      <c r="U13" s="21">
        <v>34</v>
      </c>
      <c r="V13" s="185">
        <f t="shared" si="10"/>
        <v>452</v>
      </c>
      <c r="W13" s="185">
        <f t="shared" si="11"/>
        <v>34</v>
      </c>
      <c r="X13" s="21">
        <v>283</v>
      </c>
      <c r="Y13" s="21">
        <v>4</v>
      </c>
      <c r="Z13" s="21">
        <v>0</v>
      </c>
      <c r="AA13" s="21">
        <v>0</v>
      </c>
      <c r="AB13" s="21">
        <v>169</v>
      </c>
      <c r="AC13" s="61">
        <v>30</v>
      </c>
      <c r="AD13" s="52">
        <v>931</v>
      </c>
      <c r="AE13" s="21">
        <v>155</v>
      </c>
      <c r="AF13" s="185">
        <f t="shared" si="12"/>
        <v>931</v>
      </c>
      <c r="AG13" s="185">
        <f t="shared" si="13"/>
        <v>155</v>
      </c>
      <c r="AH13" s="21">
        <v>161</v>
      </c>
      <c r="AI13" s="21">
        <v>27</v>
      </c>
      <c r="AJ13" s="21">
        <v>0</v>
      </c>
      <c r="AK13" s="21">
        <v>0</v>
      </c>
      <c r="AL13" s="21">
        <v>770</v>
      </c>
      <c r="AM13" s="61">
        <v>128</v>
      </c>
      <c r="AN13" s="52">
        <v>2216</v>
      </c>
      <c r="AO13" s="21">
        <v>369</v>
      </c>
      <c r="AP13" s="185">
        <f t="shared" si="14"/>
        <v>2216</v>
      </c>
      <c r="AQ13" s="185">
        <f t="shared" si="15"/>
        <v>369</v>
      </c>
      <c r="AR13" s="21">
        <v>284</v>
      </c>
      <c r="AS13" s="21">
        <v>36</v>
      </c>
      <c r="AT13" s="21">
        <v>0</v>
      </c>
      <c r="AU13" s="21">
        <v>0</v>
      </c>
      <c r="AV13" s="21">
        <v>1932</v>
      </c>
      <c r="AW13" s="61">
        <v>333</v>
      </c>
      <c r="AX13" s="52">
        <v>1646</v>
      </c>
      <c r="AY13" s="21">
        <v>517</v>
      </c>
      <c r="AZ13" s="185">
        <f t="shared" si="16"/>
        <v>1646</v>
      </c>
      <c r="BA13" s="185">
        <f t="shared" si="17"/>
        <v>517</v>
      </c>
      <c r="BB13" s="21">
        <v>83</v>
      </c>
      <c r="BC13" s="21">
        <v>8</v>
      </c>
      <c r="BD13" s="21">
        <v>0</v>
      </c>
      <c r="BE13" s="21">
        <v>0</v>
      </c>
      <c r="BF13" s="21">
        <v>1563</v>
      </c>
      <c r="BG13" s="22">
        <v>509</v>
      </c>
    </row>
    <row r="14" spans="1:66" x14ac:dyDescent="0.3">
      <c r="A14" s="41" t="s">
        <v>11</v>
      </c>
      <c r="B14" s="46">
        <f t="shared" si="0"/>
        <v>5366</v>
      </c>
      <c r="C14" s="21">
        <f t="shared" si="1"/>
        <v>1120</v>
      </c>
      <c r="D14" s="21">
        <f t="shared" si="2"/>
        <v>779</v>
      </c>
      <c r="E14" s="21">
        <f t="shared" si="3"/>
        <v>75</v>
      </c>
      <c r="F14" s="21">
        <f t="shared" si="4"/>
        <v>0</v>
      </c>
      <c r="G14" s="21">
        <f t="shared" si="5"/>
        <v>0</v>
      </c>
      <c r="H14" s="21">
        <f t="shared" si="6"/>
        <v>4587</v>
      </c>
      <c r="I14" s="22">
        <f t="shared" si="7"/>
        <v>1045</v>
      </c>
      <c r="J14" s="24">
        <v>119</v>
      </c>
      <c r="K14" s="21">
        <v>14</v>
      </c>
      <c r="L14" s="185">
        <f t="shared" si="8"/>
        <v>119</v>
      </c>
      <c r="M14" s="185">
        <f t="shared" si="9"/>
        <v>14</v>
      </c>
      <c r="N14" s="21">
        <v>16</v>
      </c>
      <c r="O14" s="21">
        <v>0</v>
      </c>
      <c r="P14" s="21">
        <v>0</v>
      </c>
      <c r="Q14" s="21">
        <v>0</v>
      </c>
      <c r="R14" s="21">
        <v>103</v>
      </c>
      <c r="S14" s="61">
        <v>14</v>
      </c>
      <c r="T14" s="52">
        <v>459</v>
      </c>
      <c r="U14" s="21">
        <v>38</v>
      </c>
      <c r="V14" s="185">
        <f t="shared" si="10"/>
        <v>459</v>
      </c>
      <c r="W14" s="185">
        <f t="shared" si="11"/>
        <v>38</v>
      </c>
      <c r="X14" s="21">
        <v>262</v>
      </c>
      <c r="Y14" s="21">
        <v>5</v>
      </c>
      <c r="Z14" s="21">
        <v>0</v>
      </c>
      <c r="AA14" s="21">
        <v>0</v>
      </c>
      <c r="AB14" s="21">
        <v>197</v>
      </c>
      <c r="AC14" s="61">
        <v>33</v>
      </c>
      <c r="AD14" s="52">
        <v>1084</v>
      </c>
      <c r="AE14" s="21">
        <v>178</v>
      </c>
      <c r="AF14" s="185">
        <f t="shared" si="12"/>
        <v>1084</v>
      </c>
      <c r="AG14" s="185">
        <f t="shared" si="13"/>
        <v>178</v>
      </c>
      <c r="AH14" s="21">
        <v>176</v>
      </c>
      <c r="AI14" s="21">
        <v>27</v>
      </c>
      <c r="AJ14" s="21">
        <v>0</v>
      </c>
      <c r="AK14" s="21">
        <v>0</v>
      </c>
      <c r="AL14" s="21">
        <v>908</v>
      </c>
      <c r="AM14" s="61">
        <v>151</v>
      </c>
      <c r="AN14" s="52">
        <v>2146</v>
      </c>
      <c r="AO14" s="21">
        <v>385</v>
      </c>
      <c r="AP14" s="185">
        <f t="shared" si="14"/>
        <v>2146</v>
      </c>
      <c r="AQ14" s="185">
        <f t="shared" si="15"/>
        <v>385</v>
      </c>
      <c r="AR14" s="21">
        <v>261</v>
      </c>
      <c r="AS14" s="21">
        <v>38</v>
      </c>
      <c r="AT14" s="21">
        <v>0</v>
      </c>
      <c r="AU14" s="21">
        <v>0</v>
      </c>
      <c r="AV14" s="21">
        <v>1885</v>
      </c>
      <c r="AW14" s="61">
        <v>347</v>
      </c>
      <c r="AX14" s="52">
        <v>1558</v>
      </c>
      <c r="AY14" s="21">
        <v>505</v>
      </c>
      <c r="AZ14" s="185">
        <f t="shared" si="16"/>
        <v>1558</v>
      </c>
      <c r="BA14" s="185">
        <f t="shared" si="17"/>
        <v>505</v>
      </c>
      <c r="BB14" s="21">
        <v>64</v>
      </c>
      <c r="BC14" s="21">
        <v>5</v>
      </c>
      <c r="BD14" s="21">
        <v>0</v>
      </c>
      <c r="BE14" s="21">
        <v>0</v>
      </c>
      <c r="BF14" s="21">
        <v>1494</v>
      </c>
      <c r="BG14" s="22">
        <v>500</v>
      </c>
    </row>
    <row r="15" spans="1:66" x14ac:dyDescent="0.3">
      <c r="A15" s="41" t="s">
        <v>12</v>
      </c>
      <c r="B15" s="46">
        <f t="shared" si="0"/>
        <v>5615</v>
      </c>
      <c r="C15" s="21">
        <f t="shared" si="1"/>
        <v>1209</v>
      </c>
      <c r="D15" s="21">
        <f t="shared" si="2"/>
        <v>795</v>
      </c>
      <c r="E15" s="21">
        <f t="shared" si="3"/>
        <v>77</v>
      </c>
      <c r="F15" s="21">
        <f t="shared" si="4"/>
        <v>0</v>
      </c>
      <c r="G15" s="21">
        <f t="shared" si="5"/>
        <v>0</v>
      </c>
      <c r="H15" s="21">
        <f t="shared" si="6"/>
        <v>4820</v>
      </c>
      <c r="I15" s="22">
        <f t="shared" si="7"/>
        <v>1132</v>
      </c>
      <c r="J15" s="24">
        <v>118</v>
      </c>
      <c r="K15" s="21">
        <v>14</v>
      </c>
      <c r="L15" s="185">
        <f t="shared" si="8"/>
        <v>118</v>
      </c>
      <c r="M15" s="185">
        <f t="shared" si="9"/>
        <v>14</v>
      </c>
      <c r="N15" s="21">
        <v>15</v>
      </c>
      <c r="O15" s="21">
        <v>1</v>
      </c>
      <c r="P15" s="21">
        <v>0</v>
      </c>
      <c r="Q15" s="21">
        <v>0</v>
      </c>
      <c r="R15" s="21">
        <v>103</v>
      </c>
      <c r="S15" s="61">
        <v>13</v>
      </c>
      <c r="T15" s="52">
        <v>548</v>
      </c>
      <c r="U15" s="21">
        <v>44</v>
      </c>
      <c r="V15" s="185">
        <f t="shared" si="10"/>
        <v>548</v>
      </c>
      <c r="W15" s="185">
        <f t="shared" si="11"/>
        <v>44</v>
      </c>
      <c r="X15" s="21">
        <v>278</v>
      </c>
      <c r="Y15" s="21">
        <v>7</v>
      </c>
      <c r="Z15" s="21">
        <v>0</v>
      </c>
      <c r="AA15" s="21">
        <v>0</v>
      </c>
      <c r="AB15" s="21">
        <v>270</v>
      </c>
      <c r="AC15" s="61">
        <v>37</v>
      </c>
      <c r="AD15" s="52">
        <v>1415</v>
      </c>
      <c r="AE15" s="21">
        <v>208</v>
      </c>
      <c r="AF15" s="185">
        <f t="shared" si="12"/>
        <v>1415</v>
      </c>
      <c r="AG15" s="185">
        <f t="shared" si="13"/>
        <v>208</v>
      </c>
      <c r="AH15" s="21">
        <v>218</v>
      </c>
      <c r="AI15" s="21">
        <v>31</v>
      </c>
      <c r="AJ15" s="21">
        <v>0</v>
      </c>
      <c r="AK15" s="21">
        <v>0</v>
      </c>
      <c r="AL15" s="21">
        <v>1197</v>
      </c>
      <c r="AM15" s="61">
        <v>177</v>
      </c>
      <c r="AN15" s="52">
        <v>2034</v>
      </c>
      <c r="AO15" s="21">
        <v>426</v>
      </c>
      <c r="AP15" s="185">
        <f t="shared" si="14"/>
        <v>2034</v>
      </c>
      <c r="AQ15" s="185">
        <f t="shared" si="15"/>
        <v>426</v>
      </c>
      <c r="AR15" s="21">
        <v>230</v>
      </c>
      <c r="AS15" s="21">
        <v>31</v>
      </c>
      <c r="AT15" s="21">
        <v>0</v>
      </c>
      <c r="AU15" s="21">
        <v>0</v>
      </c>
      <c r="AV15" s="21">
        <v>1804</v>
      </c>
      <c r="AW15" s="61">
        <v>395</v>
      </c>
      <c r="AX15" s="52">
        <v>1500</v>
      </c>
      <c r="AY15" s="21">
        <v>517</v>
      </c>
      <c r="AZ15" s="185">
        <f t="shared" si="16"/>
        <v>1500</v>
      </c>
      <c r="BA15" s="185">
        <f t="shared" si="17"/>
        <v>517</v>
      </c>
      <c r="BB15" s="21">
        <v>54</v>
      </c>
      <c r="BC15" s="21">
        <v>7</v>
      </c>
      <c r="BD15" s="21">
        <v>0</v>
      </c>
      <c r="BE15" s="21">
        <v>0</v>
      </c>
      <c r="BF15" s="21">
        <v>1446</v>
      </c>
      <c r="BG15" s="22">
        <v>510</v>
      </c>
    </row>
    <row r="16" spans="1:66" x14ac:dyDescent="0.3">
      <c r="A16" s="41" t="s">
        <v>13</v>
      </c>
      <c r="B16" s="46">
        <f t="shared" si="0"/>
        <v>5832</v>
      </c>
      <c r="C16" s="21">
        <f t="shared" si="1"/>
        <v>1273</v>
      </c>
      <c r="D16" s="21">
        <f t="shared" si="2"/>
        <v>807</v>
      </c>
      <c r="E16" s="21">
        <f t="shared" si="3"/>
        <v>79</v>
      </c>
      <c r="F16" s="21">
        <f t="shared" si="4"/>
        <v>0</v>
      </c>
      <c r="G16" s="21">
        <f t="shared" si="5"/>
        <v>0</v>
      </c>
      <c r="H16" s="21">
        <f t="shared" si="6"/>
        <v>5025</v>
      </c>
      <c r="I16" s="22">
        <f t="shared" si="7"/>
        <v>1194</v>
      </c>
      <c r="J16" s="24">
        <v>118</v>
      </c>
      <c r="K16" s="21">
        <v>15</v>
      </c>
      <c r="L16" s="185">
        <f t="shared" si="8"/>
        <v>118</v>
      </c>
      <c r="M16" s="185">
        <f t="shared" si="9"/>
        <v>15</v>
      </c>
      <c r="N16" s="21">
        <v>15</v>
      </c>
      <c r="O16" s="21">
        <v>1</v>
      </c>
      <c r="P16" s="21">
        <v>0</v>
      </c>
      <c r="Q16" s="21">
        <v>0</v>
      </c>
      <c r="R16" s="21">
        <v>103</v>
      </c>
      <c r="S16" s="61">
        <v>14</v>
      </c>
      <c r="T16" s="52">
        <v>653</v>
      </c>
      <c r="U16" s="21">
        <v>56</v>
      </c>
      <c r="V16" s="185">
        <f t="shared" si="10"/>
        <v>653</v>
      </c>
      <c r="W16" s="185">
        <f t="shared" si="11"/>
        <v>56</v>
      </c>
      <c r="X16" s="21">
        <v>304</v>
      </c>
      <c r="Y16" s="21">
        <v>12</v>
      </c>
      <c r="Z16" s="21">
        <v>0</v>
      </c>
      <c r="AA16" s="21">
        <v>0</v>
      </c>
      <c r="AB16" s="21">
        <v>349</v>
      </c>
      <c r="AC16" s="61">
        <v>44</v>
      </c>
      <c r="AD16" s="52">
        <v>1800</v>
      </c>
      <c r="AE16" s="21">
        <v>275</v>
      </c>
      <c r="AF16" s="185">
        <f t="shared" si="12"/>
        <v>1800</v>
      </c>
      <c r="AG16" s="185">
        <f t="shared" si="13"/>
        <v>275</v>
      </c>
      <c r="AH16" s="21">
        <v>273</v>
      </c>
      <c r="AI16" s="21">
        <v>41</v>
      </c>
      <c r="AJ16" s="21">
        <v>0</v>
      </c>
      <c r="AK16" s="21">
        <v>0</v>
      </c>
      <c r="AL16" s="21">
        <v>1527</v>
      </c>
      <c r="AM16" s="61">
        <v>234</v>
      </c>
      <c r="AN16" s="52">
        <v>1843</v>
      </c>
      <c r="AO16" s="21">
        <v>446</v>
      </c>
      <c r="AP16" s="185">
        <f t="shared" si="14"/>
        <v>1843</v>
      </c>
      <c r="AQ16" s="185">
        <f t="shared" si="15"/>
        <v>446</v>
      </c>
      <c r="AR16" s="21">
        <v>158</v>
      </c>
      <c r="AS16" s="21">
        <v>15</v>
      </c>
      <c r="AT16" s="21">
        <v>0</v>
      </c>
      <c r="AU16" s="21">
        <v>0</v>
      </c>
      <c r="AV16" s="21">
        <v>1685</v>
      </c>
      <c r="AW16" s="61">
        <v>431</v>
      </c>
      <c r="AX16" s="52">
        <v>1418</v>
      </c>
      <c r="AY16" s="21">
        <v>481</v>
      </c>
      <c r="AZ16" s="185">
        <f t="shared" si="16"/>
        <v>1418</v>
      </c>
      <c r="BA16" s="185">
        <f t="shared" si="17"/>
        <v>481</v>
      </c>
      <c r="BB16" s="21">
        <v>57</v>
      </c>
      <c r="BC16" s="21">
        <v>10</v>
      </c>
      <c r="BD16" s="21">
        <v>0</v>
      </c>
      <c r="BE16" s="21">
        <v>0</v>
      </c>
      <c r="BF16" s="21">
        <v>1361</v>
      </c>
      <c r="BG16" s="22">
        <v>471</v>
      </c>
    </row>
    <row r="17" spans="1:59" x14ac:dyDescent="0.3">
      <c r="A17" s="41" t="s">
        <v>14</v>
      </c>
      <c r="B17" s="46">
        <f t="shared" si="0"/>
        <v>6139</v>
      </c>
      <c r="C17" s="21">
        <f t="shared" si="1"/>
        <v>1322</v>
      </c>
      <c r="D17" s="21">
        <f t="shared" si="2"/>
        <v>835</v>
      </c>
      <c r="E17" s="21">
        <f t="shared" si="3"/>
        <v>82</v>
      </c>
      <c r="F17" s="21">
        <f t="shared" si="4"/>
        <v>0</v>
      </c>
      <c r="G17" s="21">
        <f t="shared" si="5"/>
        <v>0</v>
      </c>
      <c r="H17" s="21">
        <f t="shared" si="6"/>
        <v>5304</v>
      </c>
      <c r="I17" s="22">
        <f t="shared" si="7"/>
        <v>1240</v>
      </c>
      <c r="J17" s="24">
        <v>119</v>
      </c>
      <c r="K17" s="21">
        <v>17</v>
      </c>
      <c r="L17" s="185">
        <f t="shared" si="8"/>
        <v>119</v>
      </c>
      <c r="M17" s="185">
        <f t="shared" si="9"/>
        <v>17</v>
      </c>
      <c r="N17" s="21">
        <v>16</v>
      </c>
      <c r="O17" s="21">
        <v>1</v>
      </c>
      <c r="P17" s="21">
        <v>0</v>
      </c>
      <c r="Q17" s="21">
        <v>0</v>
      </c>
      <c r="R17" s="21">
        <v>103</v>
      </c>
      <c r="S17" s="61">
        <v>16</v>
      </c>
      <c r="T17" s="52">
        <v>806</v>
      </c>
      <c r="U17" s="21">
        <v>92</v>
      </c>
      <c r="V17" s="185">
        <f t="shared" si="10"/>
        <v>806</v>
      </c>
      <c r="W17" s="185">
        <f t="shared" si="11"/>
        <v>92</v>
      </c>
      <c r="X17" s="21">
        <v>343</v>
      </c>
      <c r="Y17" s="21">
        <v>20</v>
      </c>
      <c r="Z17" s="21">
        <v>0</v>
      </c>
      <c r="AA17" s="21">
        <v>0</v>
      </c>
      <c r="AB17" s="21">
        <v>463</v>
      </c>
      <c r="AC17" s="61">
        <v>72</v>
      </c>
      <c r="AD17" s="52">
        <v>1996</v>
      </c>
      <c r="AE17" s="21">
        <v>294</v>
      </c>
      <c r="AF17" s="185">
        <f t="shared" si="12"/>
        <v>1996</v>
      </c>
      <c r="AG17" s="185">
        <f t="shared" si="13"/>
        <v>294</v>
      </c>
      <c r="AH17" s="21">
        <v>280</v>
      </c>
      <c r="AI17" s="21">
        <v>39</v>
      </c>
      <c r="AJ17" s="21">
        <v>0</v>
      </c>
      <c r="AK17" s="21">
        <v>0</v>
      </c>
      <c r="AL17" s="21">
        <v>1716</v>
      </c>
      <c r="AM17" s="61">
        <v>255</v>
      </c>
      <c r="AN17" s="52">
        <v>1699</v>
      </c>
      <c r="AO17" s="21">
        <v>462</v>
      </c>
      <c r="AP17" s="185">
        <f t="shared" si="14"/>
        <v>1699</v>
      </c>
      <c r="AQ17" s="185">
        <f t="shared" si="15"/>
        <v>462</v>
      </c>
      <c r="AR17" s="21">
        <v>124</v>
      </c>
      <c r="AS17" s="21">
        <v>12</v>
      </c>
      <c r="AT17" s="21">
        <v>0</v>
      </c>
      <c r="AU17" s="21">
        <v>0</v>
      </c>
      <c r="AV17" s="21">
        <v>1575</v>
      </c>
      <c r="AW17" s="61">
        <v>450</v>
      </c>
      <c r="AX17" s="52">
        <v>1519</v>
      </c>
      <c r="AY17" s="21">
        <v>457</v>
      </c>
      <c r="AZ17" s="185">
        <f t="shared" si="16"/>
        <v>1519</v>
      </c>
      <c r="BA17" s="185">
        <f t="shared" si="17"/>
        <v>457</v>
      </c>
      <c r="BB17" s="21">
        <v>72</v>
      </c>
      <c r="BC17" s="21">
        <v>10</v>
      </c>
      <c r="BD17" s="21">
        <v>0</v>
      </c>
      <c r="BE17" s="21">
        <v>0</v>
      </c>
      <c r="BF17" s="21">
        <v>1447</v>
      </c>
      <c r="BG17" s="22">
        <v>447</v>
      </c>
    </row>
    <row r="18" spans="1:59" x14ac:dyDescent="0.3">
      <c r="A18" s="41" t="s">
        <v>15</v>
      </c>
      <c r="B18" s="46">
        <f t="shared" si="0"/>
        <v>6593</v>
      </c>
      <c r="C18" s="21">
        <f t="shared" si="1"/>
        <v>1405</v>
      </c>
      <c r="D18" s="21">
        <f t="shared" si="2"/>
        <v>870</v>
      </c>
      <c r="E18" s="21">
        <f t="shared" si="3"/>
        <v>86</v>
      </c>
      <c r="F18" s="21">
        <f t="shared" si="4"/>
        <v>0</v>
      </c>
      <c r="G18" s="21">
        <f t="shared" si="5"/>
        <v>0</v>
      </c>
      <c r="H18" s="21">
        <f t="shared" si="6"/>
        <v>5723</v>
      </c>
      <c r="I18" s="22">
        <f t="shared" si="7"/>
        <v>1319</v>
      </c>
      <c r="J18" s="24">
        <v>121</v>
      </c>
      <c r="K18" s="21">
        <v>17</v>
      </c>
      <c r="L18" s="185">
        <f t="shared" si="8"/>
        <v>121</v>
      </c>
      <c r="M18" s="185">
        <f t="shared" si="9"/>
        <v>17</v>
      </c>
      <c r="N18" s="21">
        <v>15</v>
      </c>
      <c r="O18" s="21">
        <v>1</v>
      </c>
      <c r="P18" s="21">
        <v>0</v>
      </c>
      <c r="Q18" s="21">
        <v>0</v>
      </c>
      <c r="R18" s="21">
        <v>106</v>
      </c>
      <c r="S18" s="61">
        <v>16</v>
      </c>
      <c r="T18" s="52">
        <v>920</v>
      </c>
      <c r="U18" s="21">
        <v>111</v>
      </c>
      <c r="V18" s="185">
        <f t="shared" si="10"/>
        <v>920</v>
      </c>
      <c r="W18" s="185">
        <f t="shared" si="11"/>
        <v>111</v>
      </c>
      <c r="X18" s="21">
        <v>358</v>
      </c>
      <c r="Y18" s="21">
        <v>24</v>
      </c>
      <c r="Z18" s="21">
        <v>0</v>
      </c>
      <c r="AA18" s="21">
        <v>0</v>
      </c>
      <c r="AB18" s="21">
        <v>562</v>
      </c>
      <c r="AC18" s="61">
        <v>87</v>
      </c>
      <c r="AD18" s="52">
        <v>2114</v>
      </c>
      <c r="AE18" s="21">
        <v>337</v>
      </c>
      <c r="AF18" s="185">
        <f t="shared" si="12"/>
        <v>2114</v>
      </c>
      <c r="AG18" s="185">
        <f t="shared" si="13"/>
        <v>337</v>
      </c>
      <c r="AH18" s="21">
        <v>284</v>
      </c>
      <c r="AI18" s="21">
        <v>38</v>
      </c>
      <c r="AJ18" s="21">
        <v>0</v>
      </c>
      <c r="AK18" s="21">
        <v>0</v>
      </c>
      <c r="AL18" s="21">
        <v>1830</v>
      </c>
      <c r="AM18" s="61">
        <v>299</v>
      </c>
      <c r="AN18" s="52">
        <v>1746</v>
      </c>
      <c r="AO18" s="21">
        <v>476</v>
      </c>
      <c r="AP18" s="185">
        <f t="shared" si="14"/>
        <v>1746</v>
      </c>
      <c r="AQ18" s="185">
        <f t="shared" si="15"/>
        <v>476</v>
      </c>
      <c r="AR18" s="21">
        <v>120</v>
      </c>
      <c r="AS18" s="21">
        <v>12</v>
      </c>
      <c r="AT18" s="21">
        <v>0</v>
      </c>
      <c r="AU18" s="21">
        <v>0</v>
      </c>
      <c r="AV18" s="21">
        <v>1626</v>
      </c>
      <c r="AW18" s="61">
        <v>464</v>
      </c>
      <c r="AX18" s="52">
        <v>1692</v>
      </c>
      <c r="AY18" s="21">
        <v>464</v>
      </c>
      <c r="AZ18" s="185">
        <f t="shared" si="16"/>
        <v>1692</v>
      </c>
      <c r="BA18" s="185">
        <f t="shared" si="17"/>
        <v>464</v>
      </c>
      <c r="BB18" s="21">
        <v>93</v>
      </c>
      <c r="BC18" s="21">
        <v>11</v>
      </c>
      <c r="BD18" s="21">
        <v>0</v>
      </c>
      <c r="BE18" s="21">
        <v>0</v>
      </c>
      <c r="BF18" s="21">
        <v>1599</v>
      </c>
      <c r="BG18" s="22">
        <v>453</v>
      </c>
    </row>
    <row r="19" spans="1:59" x14ac:dyDescent="0.3">
      <c r="A19" s="41" t="s">
        <v>16</v>
      </c>
      <c r="B19" s="46">
        <f t="shared" si="0"/>
        <v>7044</v>
      </c>
      <c r="C19" s="21">
        <f t="shared" si="1"/>
        <v>1535</v>
      </c>
      <c r="D19" s="21">
        <f t="shared" si="2"/>
        <v>791</v>
      </c>
      <c r="E19" s="21">
        <f t="shared" si="3"/>
        <v>91</v>
      </c>
      <c r="F19" s="21">
        <f t="shared" si="4"/>
        <v>0</v>
      </c>
      <c r="G19" s="21">
        <f t="shared" si="5"/>
        <v>0</v>
      </c>
      <c r="H19" s="21">
        <f t="shared" si="6"/>
        <v>6253</v>
      </c>
      <c r="I19" s="22">
        <f t="shared" si="7"/>
        <v>1444</v>
      </c>
      <c r="J19" s="24">
        <v>126</v>
      </c>
      <c r="K19" s="21">
        <v>16</v>
      </c>
      <c r="L19" s="185">
        <f t="shared" si="8"/>
        <v>126</v>
      </c>
      <c r="M19" s="185">
        <f t="shared" si="9"/>
        <v>16</v>
      </c>
      <c r="N19" s="21">
        <v>13</v>
      </c>
      <c r="O19" s="21">
        <v>1</v>
      </c>
      <c r="P19" s="21">
        <v>0</v>
      </c>
      <c r="Q19" s="21">
        <v>0</v>
      </c>
      <c r="R19" s="21">
        <v>113</v>
      </c>
      <c r="S19" s="61">
        <v>15</v>
      </c>
      <c r="T19" s="52">
        <v>991</v>
      </c>
      <c r="U19" s="21">
        <v>129</v>
      </c>
      <c r="V19" s="185">
        <f t="shared" si="10"/>
        <v>991</v>
      </c>
      <c r="W19" s="185">
        <f t="shared" si="11"/>
        <v>129</v>
      </c>
      <c r="X19" s="21">
        <v>310</v>
      </c>
      <c r="Y19" s="21">
        <v>26</v>
      </c>
      <c r="Z19" s="21">
        <v>0</v>
      </c>
      <c r="AA19" s="21">
        <v>0</v>
      </c>
      <c r="AB19" s="21">
        <v>681</v>
      </c>
      <c r="AC19" s="61">
        <v>103</v>
      </c>
      <c r="AD19" s="52">
        <v>2117</v>
      </c>
      <c r="AE19" s="21">
        <v>359</v>
      </c>
      <c r="AF19" s="185">
        <f t="shared" si="12"/>
        <v>2117</v>
      </c>
      <c r="AG19" s="185">
        <f t="shared" si="13"/>
        <v>359</v>
      </c>
      <c r="AH19" s="21">
        <v>227</v>
      </c>
      <c r="AI19" s="21">
        <v>35</v>
      </c>
      <c r="AJ19" s="21">
        <v>0</v>
      </c>
      <c r="AK19" s="21">
        <v>0</v>
      </c>
      <c r="AL19" s="21">
        <v>1890</v>
      </c>
      <c r="AM19" s="61">
        <v>324</v>
      </c>
      <c r="AN19" s="52">
        <v>1796</v>
      </c>
      <c r="AO19" s="21">
        <v>527</v>
      </c>
      <c r="AP19" s="185">
        <f t="shared" si="14"/>
        <v>1796</v>
      </c>
      <c r="AQ19" s="185">
        <f t="shared" si="15"/>
        <v>527</v>
      </c>
      <c r="AR19" s="21">
        <v>112</v>
      </c>
      <c r="AS19" s="21">
        <v>12</v>
      </c>
      <c r="AT19" s="21">
        <v>0</v>
      </c>
      <c r="AU19" s="21">
        <v>0</v>
      </c>
      <c r="AV19" s="21">
        <v>1684</v>
      </c>
      <c r="AW19" s="61">
        <v>515</v>
      </c>
      <c r="AX19" s="52">
        <v>2014</v>
      </c>
      <c r="AY19" s="21">
        <v>504</v>
      </c>
      <c r="AZ19" s="185">
        <f t="shared" si="16"/>
        <v>2014</v>
      </c>
      <c r="BA19" s="185">
        <f t="shared" si="17"/>
        <v>504</v>
      </c>
      <c r="BB19" s="21">
        <v>129</v>
      </c>
      <c r="BC19" s="21">
        <v>17</v>
      </c>
      <c r="BD19" s="21">
        <v>0</v>
      </c>
      <c r="BE19" s="21">
        <v>0</v>
      </c>
      <c r="BF19" s="21">
        <v>1885</v>
      </c>
      <c r="BG19" s="22">
        <v>487</v>
      </c>
    </row>
    <row r="20" spans="1:59" x14ac:dyDescent="0.3">
      <c r="A20" s="41" t="s">
        <v>17</v>
      </c>
      <c r="B20" s="46">
        <f t="shared" si="0"/>
        <v>7437</v>
      </c>
      <c r="C20" s="21">
        <f t="shared" si="1"/>
        <v>1649</v>
      </c>
      <c r="D20" s="21">
        <f t="shared" si="2"/>
        <v>533</v>
      </c>
      <c r="E20" s="21">
        <f t="shared" si="3"/>
        <v>91</v>
      </c>
      <c r="F20" s="21">
        <f t="shared" si="4"/>
        <v>0</v>
      </c>
      <c r="G20" s="21">
        <f t="shared" si="5"/>
        <v>0</v>
      </c>
      <c r="H20" s="21">
        <f t="shared" si="6"/>
        <v>6904</v>
      </c>
      <c r="I20" s="22">
        <f t="shared" si="7"/>
        <v>1558</v>
      </c>
      <c r="J20" s="24">
        <v>126</v>
      </c>
      <c r="K20" s="21">
        <v>17</v>
      </c>
      <c r="L20" s="185">
        <f t="shared" si="8"/>
        <v>126</v>
      </c>
      <c r="M20" s="185">
        <f t="shared" si="9"/>
        <v>17</v>
      </c>
      <c r="N20" s="21">
        <v>8</v>
      </c>
      <c r="O20" s="21">
        <v>1</v>
      </c>
      <c r="P20" s="21">
        <v>0</v>
      </c>
      <c r="Q20" s="21">
        <v>0</v>
      </c>
      <c r="R20" s="21">
        <v>118</v>
      </c>
      <c r="S20" s="61">
        <v>16</v>
      </c>
      <c r="T20" s="52">
        <v>1087</v>
      </c>
      <c r="U20" s="21">
        <v>151</v>
      </c>
      <c r="V20" s="185">
        <f t="shared" si="10"/>
        <v>1087</v>
      </c>
      <c r="W20" s="185">
        <f t="shared" si="11"/>
        <v>151</v>
      </c>
      <c r="X20" s="21">
        <v>173</v>
      </c>
      <c r="Y20" s="21">
        <v>28</v>
      </c>
      <c r="Z20" s="21">
        <v>0</v>
      </c>
      <c r="AA20" s="21">
        <v>0</v>
      </c>
      <c r="AB20" s="21">
        <v>914</v>
      </c>
      <c r="AC20" s="61">
        <v>123</v>
      </c>
      <c r="AD20" s="52">
        <v>1946</v>
      </c>
      <c r="AE20" s="21">
        <v>382</v>
      </c>
      <c r="AF20" s="185">
        <f t="shared" si="12"/>
        <v>1946</v>
      </c>
      <c r="AG20" s="185">
        <f t="shared" si="13"/>
        <v>382</v>
      </c>
      <c r="AH20" s="21">
        <v>120</v>
      </c>
      <c r="AI20" s="21">
        <v>27</v>
      </c>
      <c r="AJ20" s="21">
        <v>0</v>
      </c>
      <c r="AK20" s="21">
        <v>0</v>
      </c>
      <c r="AL20" s="21">
        <v>1826</v>
      </c>
      <c r="AM20" s="61">
        <v>355</v>
      </c>
      <c r="AN20" s="52">
        <v>1858</v>
      </c>
      <c r="AO20" s="21">
        <v>533</v>
      </c>
      <c r="AP20" s="185">
        <f t="shared" si="14"/>
        <v>1858</v>
      </c>
      <c r="AQ20" s="185">
        <f t="shared" si="15"/>
        <v>533</v>
      </c>
      <c r="AR20" s="21">
        <v>100</v>
      </c>
      <c r="AS20" s="21">
        <v>17</v>
      </c>
      <c r="AT20" s="21">
        <v>0</v>
      </c>
      <c r="AU20" s="21">
        <v>0</v>
      </c>
      <c r="AV20" s="21">
        <v>1758</v>
      </c>
      <c r="AW20" s="61">
        <v>516</v>
      </c>
      <c r="AX20" s="52">
        <v>2420</v>
      </c>
      <c r="AY20" s="21">
        <v>566</v>
      </c>
      <c r="AZ20" s="185">
        <f t="shared" si="16"/>
        <v>2420</v>
      </c>
      <c r="BA20" s="185">
        <f t="shared" si="17"/>
        <v>566</v>
      </c>
      <c r="BB20" s="21">
        <v>132</v>
      </c>
      <c r="BC20" s="21">
        <v>18</v>
      </c>
      <c r="BD20" s="21">
        <v>0</v>
      </c>
      <c r="BE20" s="21">
        <v>0</v>
      </c>
      <c r="BF20" s="21">
        <v>2288</v>
      </c>
      <c r="BG20" s="22">
        <v>548</v>
      </c>
    </row>
    <row r="21" spans="1:59" x14ac:dyDescent="0.3">
      <c r="A21" s="41" t="s">
        <v>18</v>
      </c>
      <c r="B21" s="46">
        <f t="shared" si="0"/>
        <v>7654</v>
      </c>
      <c r="C21" s="21">
        <f t="shared" si="1"/>
        <v>1702</v>
      </c>
      <c r="D21" s="21">
        <f t="shared" si="2"/>
        <v>349</v>
      </c>
      <c r="E21" s="21">
        <f t="shared" si="3"/>
        <v>81</v>
      </c>
      <c r="F21" s="21">
        <f t="shared" si="4"/>
        <v>116</v>
      </c>
      <c r="G21" s="21">
        <f t="shared" si="5"/>
        <v>15</v>
      </c>
      <c r="H21" s="21">
        <f t="shared" si="6"/>
        <v>7189</v>
      </c>
      <c r="I21" s="22">
        <f t="shared" si="7"/>
        <v>1606</v>
      </c>
      <c r="J21" s="24">
        <v>132</v>
      </c>
      <c r="K21" s="21">
        <v>18</v>
      </c>
      <c r="L21" s="185">
        <f t="shared" si="8"/>
        <v>132</v>
      </c>
      <c r="M21" s="185">
        <f t="shared" si="9"/>
        <v>18</v>
      </c>
      <c r="N21" s="21">
        <v>8</v>
      </c>
      <c r="O21" s="21">
        <v>1</v>
      </c>
      <c r="P21" s="21">
        <v>1</v>
      </c>
      <c r="Q21" s="21">
        <v>0</v>
      </c>
      <c r="R21" s="21">
        <v>123</v>
      </c>
      <c r="S21" s="61">
        <v>17</v>
      </c>
      <c r="T21" s="52">
        <v>1275</v>
      </c>
      <c r="U21" s="21">
        <v>198</v>
      </c>
      <c r="V21" s="185">
        <f t="shared" si="10"/>
        <v>1275</v>
      </c>
      <c r="W21" s="185">
        <f t="shared" si="11"/>
        <v>198</v>
      </c>
      <c r="X21" s="21">
        <v>99</v>
      </c>
      <c r="Y21" s="21">
        <v>34</v>
      </c>
      <c r="Z21" s="21">
        <v>52</v>
      </c>
      <c r="AA21" s="21">
        <v>0</v>
      </c>
      <c r="AB21" s="21">
        <v>1124</v>
      </c>
      <c r="AC21" s="61">
        <v>164</v>
      </c>
      <c r="AD21" s="52">
        <v>1793</v>
      </c>
      <c r="AE21" s="21">
        <v>391</v>
      </c>
      <c r="AF21" s="185">
        <f t="shared" si="12"/>
        <v>1793</v>
      </c>
      <c r="AG21" s="185">
        <f t="shared" si="13"/>
        <v>391</v>
      </c>
      <c r="AH21" s="21">
        <v>69</v>
      </c>
      <c r="AI21" s="21">
        <v>16</v>
      </c>
      <c r="AJ21" s="21">
        <v>43</v>
      </c>
      <c r="AK21" s="21">
        <v>7</v>
      </c>
      <c r="AL21" s="21">
        <v>1681</v>
      </c>
      <c r="AM21" s="61">
        <v>368</v>
      </c>
      <c r="AN21" s="52">
        <v>2038</v>
      </c>
      <c r="AO21" s="21">
        <v>555</v>
      </c>
      <c r="AP21" s="185">
        <f t="shared" si="14"/>
        <v>2038</v>
      </c>
      <c r="AQ21" s="185">
        <f t="shared" si="15"/>
        <v>555</v>
      </c>
      <c r="AR21" s="21">
        <v>101</v>
      </c>
      <c r="AS21" s="21">
        <v>20</v>
      </c>
      <c r="AT21" s="21">
        <v>12</v>
      </c>
      <c r="AU21" s="21">
        <v>6</v>
      </c>
      <c r="AV21" s="21">
        <v>1925</v>
      </c>
      <c r="AW21" s="61">
        <v>529</v>
      </c>
      <c r="AX21" s="52">
        <v>2416</v>
      </c>
      <c r="AY21" s="21">
        <v>540</v>
      </c>
      <c r="AZ21" s="185">
        <f t="shared" si="16"/>
        <v>2416</v>
      </c>
      <c r="BA21" s="185">
        <f t="shared" si="17"/>
        <v>540</v>
      </c>
      <c r="BB21" s="21">
        <v>72</v>
      </c>
      <c r="BC21" s="21">
        <v>10</v>
      </c>
      <c r="BD21" s="21">
        <v>8</v>
      </c>
      <c r="BE21" s="21">
        <v>2</v>
      </c>
      <c r="BF21" s="21">
        <v>2336</v>
      </c>
      <c r="BG21" s="22">
        <v>528</v>
      </c>
    </row>
    <row r="22" spans="1:59" x14ac:dyDescent="0.3">
      <c r="A22" s="41" t="s">
        <v>19</v>
      </c>
      <c r="B22" s="46">
        <f t="shared" si="0"/>
        <v>8426</v>
      </c>
      <c r="C22" s="21">
        <f t="shared" si="1"/>
        <v>1898</v>
      </c>
      <c r="D22" s="21">
        <f t="shared" si="2"/>
        <v>362</v>
      </c>
      <c r="E22" s="21">
        <f t="shared" si="3"/>
        <v>83</v>
      </c>
      <c r="F22" s="21">
        <f t="shared" si="4"/>
        <v>154</v>
      </c>
      <c r="G22" s="21">
        <f t="shared" si="5"/>
        <v>22</v>
      </c>
      <c r="H22" s="21">
        <f t="shared" si="6"/>
        <v>7910</v>
      </c>
      <c r="I22" s="22">
        <f t="shared" si="7"/>
        <v>1793</v>
      </c>
      <c r="J22" s="24">
        <v>145</v>
      </c>
      <c r="K22" s="21">
        <v>18</v>
      </c>
      <c r="L22" s="185">
        <f t="shared" si="8"/>
        <v>145</v>
      </c>
      <c r="M22" s="185">
        <f t="shared" si="9"/>
        <v>18</v>
      </c>
      <c r="N22" s="21">
        <v>8</v>
      </c>
      <c r="O22" s="21">
        <v>1</v>
      </c>
      <c r="P22" s="21">
        <v>1</v>
      </c>
      <c r="Q22" s="21">
        <v>0</v>
      </c>
      <c r="R22" s="21">
        <v>136</v>
      </c>
      <c r="S22" s="61">
        <v>17</v>
      </c>
      <c r="T22" s="52">
        <v>1513</v>
      </c>
      <c r="U22" s="21">
        <v>248</v>
      </c>
      <c r="V22" s="185">
        <f t="shared" si="10"/>
        <v>1513</v>
      </c>
      <c r="W22" s="185">
        <f t="shared" si="11"/>
        <v>248</v>
      </c>
      <c r="X22" s="21">
        <v>118</v>
      </c>
      <c r="Y22" s="21">
        <v>40</v>
      </c>
      <c r="Z22" s="21">
        <v>52</v>
      </c>
      <c r="AA22" s="21">
        <v>0</v>
      </c>
      <c r="AB22" s="21">
        <v>1343</v>
      </c>
      <c r="AC22" s="61">
        <v>208</v>
      </c>
      <c r="AD22" s="52">
        <v>1798</v>
      </c>
      <c r="AE22" s="21">
        <v>416</v>
      </c>
      <c r="AF22" s="185">
        <f t="shared" si="12"/>
        <v>1798</v>
      </c>
      <c r="AG22" s="185">
        <f t="shared" si="13"/>
        <v>416</v>
      </c>
      <c r="AH22" s="21">
        <v>60</v>
      </c>
      <c r="AI22" s="21">
        <v>12</v>
      </c>
      <c r="AJ22" s="21">
        <v>46</v>
      </c>
      <c r="AK22" s="21">
        <v>9</v>
      </c>
      <c r="AL22" s="21">
        <v>1692</v>
      </c>
      <c r="AM22" s="61">
        <v>395</v>
      </c>
      <c r="AN22" s="52">
        <v>2331</v>
      </c>
      <c r="AO22" s="21">
        <v>596</v>
      </c>
      <c r="AP22" s="185">
        <f t="shared" si="14"/>
        <v>2331</v>
      </c>
      <c r="AQ22" s="185">
        <f t="shared" si="15"/>
        <v>596</v>
      </c>
      <c r="AR22" s="21">
        <v>139</v>
      </c>
      <c r="AS22" s="21">
        <v>24</v>
      </c>
      <c r="AT22" s="21">
        <v>46</v>
      </c>
      <c r="AU22" s="21">
        <v>8</v>
      </c>
      <c r="AV22" s="21">
        <v>2146</v>
      </c>
      <c r="AW22" s="61">
        <v>564</v>
      </c>
      <c r="AX22" s="52">
        <v>2639</v>
      </c>
      <c r="AY22" s="21">
        <v>620</v>
      </c>
      <c r="AZ22" s="185">
        <f t="shared" si="16"/>
        <v>2639</v>
      </c>
      <c r="BA22" s="185">
        <f t="shared" si="17"/>
        <v>620</v>
      </c>
      <c r="BB22" s="21">
        <v>37</v>
      </c>
      <c r="BC22" s="21">
        <v>6</v>
      </c>
      <c r="BD22" s="21">
        <v>9</v>
      </c>
      <c r="BE22" s="21">
        <v>5</v>
      </c>
      <c r="BF22" s="21">
        <v>2593</v>
      </c>
      <c r="BG22" s="22">
        <v>609</v>
      </c>
    </row>
    <row r="23" spans="1:59" x14ac:dyDescent="0.3">
      <c r="A23" s="41" t="s">
        <v>20</v>
      </c>
      <c r="B23" s="46">
        <f t="shared" si="0"/>
        <v>9278</v>
      </c>
      <c r="C23" s="21">
        <f t="shared" si="1"/>
        <v>2116</v>
      </c>
      <c r="D23" s="21">
        <f t="shared" si="2"/>
        <v>317</v>
      </c>
      <c r="E23" s="21">
        <f t="shared" si="3"/>
        <v>83</v>
      </c>
      <c r="F23" s="21">
        <f t="shared" si="4"/>
        <v>173</v>
      </c>
      <c r="G23" s="21">
        <f t="shared" si="5"/>
        <v>22</v>
      </c>
      <c r="H23" s="21">
        <f t="shared" si="6"/>
        <v>8788</v>
      </c>
      <c r="I23" s="22">
        <f t="shared" si="7"/>
        <v>2011</v>
      </c>
      <c r="J23" s="24">
        <v>150</v>
      </c>
      <c r="K23" s="21">
        <v>17</v>
      </c>
      <c r="L23" s="185">
        <f t="shared" si="8"/>
        <v>150</v>
      </c>
      <c r="M23" s="185">
        <f t="shared" si="9"/>
        <v>17</v>
      </c>
      <c r="N23" s="21">
        <v>7</v>
      </c>
      <c r="O23" s="21">
        <v>1</v>
      </c>
      <c r="P23" s="21">
        <v>3</v>
      </c>
      <c r="Q23" s="21">
        <v>0</v>
      </c>
      <c r="R23" s="21">
        <v>140</v>
      </c>
      <c r="S23" s="61">
        <v>16</v>
      </c>
      <c r="T23" s="52">
        <v>1696</v>
      </c>
      <c r="U23" s="21">
        <v>297</v>
      </c>
      <c r="V23" s="185">
        <f t="shared" si="10"/>
        <v>1696</v>
      </c>
      <c r="W23" s="185">
        <f t="shared" si="11"/>
        <v>297</v>
      </c>
      <c r="X23" s="21">
        <v>91</v>
      </c>
      <c r="Y23" s="21">
        <v>42</v>
      </c>
      <c r="Z23" s="21">
        <v>52</v>
      </c>
      <c r="AA23" s="21">
        <v>0</v>
      </c>
      <c r="AB23" s="21">
        <v>1553</v>
      </c>
      <c r="AC23" s="61">
        <v>255</v>
      </c>
      <c r="AD23" s="52">
        <v>1838</v>
      </c>
      <c r="AE23" s="21">
        <v>454</v>
      </c>
      <c r="AF23" s="185">
        <f t="shared" si="12"/>
        <v>1838</v>
      </c>
      <c r="AG23" s="185">
        <f t="shared" si="13"/>
        <v>454</v>
      </c>
      <c r="AH23" s="21">
        <v>47</v>
      </c>
      <c r="AI23" s="21">
        <v>8</v>
      </c>
      <c r="AJ23" s="21">
        <v>51</v>
      </c>
      <c r="AK23" s="21">
        <v>11</v>
      </c>
      <c r="AL23" s="21">
        <v>1740</v>
      </c>
      <c r="AM23" s="61">
        <v>435</v>
      </c>
      <c r="AN23" s="52">
        <v>2655</v>
      </c>
      <c r="AO23" s="21">
        <v>638</v>
      </c>
      <c r="AP23" s="185">
        <f t="shared" si="14"/>
        <v>2655</v>
      </c>
      <c r="AQ23" s="185">
        <f t="shared" si="15"/>
        <v>638</v>
      </c>
      <c r="AR23" s="21">
        <v>121</v>
      </c>
      <c r="AS23" s="21">
        <v>24</v>
      </c>
      <c r="AT23" s="21">
        <v>48</v>
      </c>
      <c r="AU23" s="21">
        <v>8</v>
      </c>
      <c r="AV23" s="21">
        <v>2486</v>
      </c>
      <c r="AW23" s="61">
        <v>606</v>
      </c>
      <c r="AX23" s="52">
        <v>2939</v>
      </c>
      <c r="AY23" s="21">
        <v>710</v>
      </c>
      <c r="AZ23" s="185">
        <f t="shared" si="16"/>
        <v>2939</v>
      </c>
      <c r="BA23" s="185">
        <f t="shared" si="17"/>
        <v>710</v>
      </c>
      <c r="BB23" s="21">
        <v>51</v>
      </c>
      <c r="BC23" s="21">
        <v>8</v>
      </c>
      <c r="BD23" s="21">
        <v>19</v>
      </c>
      <c r="BE23" s="21">
        <v>3</v>
      </c>
      <c r="BF23" s="21">
        <v>2869</v>
      </c>
      <c r="BG23" s="22">
        <v>699</v>
      </c>
    </row>
    <row r="24" spans="1:59" x14ac:dyDescent="0.3">
      <c r="A24" s="41" t="s">
        <v>21</v>
      </c>
      <c r="B24" s="46">
        <f t="shared" si="0"/>
        <v>9935</v>
      </c>
      <c r="C24" s="21">
        <f t="shared" si="1"/>
        <v>2306</v>
      </c>
      <c r="D24" s="21">
        <f t="shared" si="2"/>
        <v>343</v>
      </c>
      <c r="E24" s="21">
        <f t="shared" si="3"/>
        <v>87</v>
      </c>
      <c r="F24" s="21">
        <f t="shared" si="4"/>
        <v>197</v>
      </c>
      <c r="G24" s="21">
        <f t="shared" si="5"/>
        <v>23</v>
      </c>
      <c r="H24" s="21">
        <f t="shared" si="6"/>
        <v>9395</v>
      </c>
      <c r="I24" s="22">
        <f t="shared" si="7"/>
        <v>2196</v>
      </c>
      <c r="J24" s="24">
        <v>153</v>
      </c>
      <c r="K24" s="21">
        <v>19</v>
      </c>
      <c r="L24" s="185">
        <f t="shared" si="8"/>
        <v>153</v>
      </c>
      <c r="M24" s="185">
        <f t="shared" si="9"/>
        <v>19</v>
      </c>
      <c r="N24" s="21">
        <v>7</v>
      </c>
      <c r="O24" s="21">
        <v>1</v>
      </c>
      <c r="P24" s="21">
        <v>4</v>
      </c>
      <c r="Q24" s="21">
        <v>0</v>
      </c>
      <c r="R24" s="21">
        <v>142</v>
      </c>
      <c r="S24" s="61">
        <v>18</v>
      </c>
      <c r="T24" s="52">
        <v>1908</v>
      </c>
      <c r="U24" s="21">
        <v>328</v>
      </c>
      <c r="V24" s="185">
        <f t="shared" si="10"/>
        <v>1908</v>
      </c>
      <c r="W24" s="185">
        <f t="shared" si="11"/>
        <v>328</v>
      </c>
      <c r="X24" s="21">
        <v>96</v>
      </c>
      <c r="Y24" s="21">
        <v>42</v>
      </c>
      <c r="Z24" s="21">
        <v>84</v>
      </c>
      <c r="AA24" s="21">
        <v>5</v>
      </c>
      <c r="AB24" s="21">
        <v>1728</v>
      </c>
      <c r="AC24" s="61">
        <v>281</v>
      </c>
      <c r="AD24" s="52">
        <v>1876</v>
      </c>
      <c r="AE24" s="21">
        <v>500</v>
      </c>
      <c r="AF24" s="185">
        <f t="shared" si="12"/>
        <v>1876</v>
      </c>
      <c r="AG24" s="185">
        <f t="shared" si="13"/>
        <v>500</v>
      </c>
      <c r="AH24" s="21">
        <v>56</v>
      </c>
      <c r="AI24" s="21">
        <v>12</v>
      </c>
      <c r="AJ24" s="21">
        <v>22</v>
      </c>
      <c r="AK24" s="21">
        <v>5</v>
      </c>
      <c r="AL24" s="21">
        <v>1798</v>
      </c>
      <c r="AM24" s="61">
        <v>483</v>
      </c>
      <c r="AN24" s="52">
        <v>2987</v>
      </c>
      <c r="AO24" s="21">
        <v>653</v>
      </c>
      <c r="AP24" s="185">
        <f t="shared" si="14"/>
        <v>2987</v>
      </c>
      <c r="AQ24" s="185">
        <f t="shared" si="15"/>
        <v>653</v>
      </c>
      <c r="AR24" s="21">
        <v>127</v>
      </c>
      <c r="AS24" s="21">
        <v>22</v>
      </c>
      <c r="AT24" s="21">
        <v>49</v>
      </c>
      <c r="AU24" s="21">
        <v>10</v>
      </c>
      <c r="AV24" s="21">
        <v>2811</v>
      </c>
      <c r="AW24" s="61">
        <v>621</v>
      </c>
      <c r="AX24" s="52">
        <v>3011</v>
      </c>
      <c r="AY24" s="21">
        <v>806</v>
      </c>
      <c r="AZ24" s="185">
        <f t="shared" si="16"/>
        <v>3011</v>
      </c>
      <c r="BA24" s="185">
        <f t="shared" si="17"/>
        <v>806</v>
      </c>
      <c r="BB24" s="21">
        <v>57</v>
      </c>
      <c r="BC24" s="21">
        <v>10</v>
      </c>
      <c r="BD24" s="21">
        <v>38</v>
      </c>
      <c r="BE24" s="21">
        <v>3</v>
      </c>
      <c r="BF24" s="21">
        <v>2916</v>
      </c>
      <c r="BG24" s="22">
        <v>793</v>
      </c>
    </row>
    <row r="25" spans="1:59" x14ac:dyDescent="0.3">
      <c r="A25" s="41" t="s">
        <v>22</v>
      </c>
      <c r="B25" s="46">
        <f t="shared" si="0"/>
        <v>10926</v>
      </c>
      <c r="C25" s="21">
        <f t="shared" si="1"/>
        <v>2578</v>
      </c>
      <c r="D25" s="21">
        <f t="shared" si="2"/>
        <v>364</v>
      </c>
      <c r="E25" s="26">
        <f t="shared" si="3"/>
        <v>97</v>
      </c>
      <c r="F25" s="21">
        <f t="shared" si="4"/>
        <v>285</v>
      </c>
      <c r="G25" s="26">
        <f t="shared" si="5"/>
        <v>33</v>
      </c>
      <c r="H25" s="21">
        <f t="shared" si="6"/>
        <v>10277</v>
      </c>
      <c r="I25" s="27">
        <f t="shared" si="7"/>
        <v>2448</v>
      </c>
      <c r="J25" s="24">
        <v>155</v>
      </c>
      <c r="K25" s="21">
        <v>19</v>
      </c>
      <c r="L25" s="185">
        <f t="shared" si="8"/>
        <v>155</v>
      </c>
      <c r="M25" s="185">
        <f t="shared" si="9"/>
        <v>19</v>
      </c>
      <c r="N25" s="21">
        <v>7</v>
      </c>
      <c r="O25" s="26">
        <v>1</v>
      </c>
      <c r="P25" s="21">
        <v>8</v>
      </c>
      <c r="Q25" s="26">
        <v>0</v>
      </c>
      <c r="R25" s="21">
        <v>140</v>
      </c>
      <c r="S25" s="26">
        <v>18</v>
      </c>
      <c r="T25" s="52">
        <v>2001</v>
      </c>
      <c r="U25" s="21">
        <v>369</v>
      </c>
      <c r="V25" s="185">
        <f t="shared" si="10"/>
        <v>2001</v>
      </c>
      <c r="W25" s="185">
        <f t="shared" si="11"/>
        <v>369</v>
      </c>
      <c r="X25" s="21">
        <v>100</v>
      </c>
      <c r="Y25" s="26">
        <v>44</v>
      </c>
      <c r="Z25" s="21">
        <v>88</v>
      </c>
      <c r="AA25" s="26">
        <v>5</v>
      </c>
      <c r="AB25" s="21">
        <v>1813</v>
      </c>
      <c r="AC25" s="26">
        <v>320</v>
      </c>
      <c r="AD25" s="52">
        <v>2054</v>
      </c>
      <c r="AE25" s="21">
        <v>529</v>
      </c>
      <c r="AF25" s="185">
        <f t="shared" si="12"/>
        <v>2054</v>
      </c>
      <c r="AG25" s="185">
        <f t="shared" si="13"/>
        <v>529</v>
      </c>
      <c r="AH25" s="21">
        <v>86</v>
      </c>
      <c r="AI25" s="26">
        <v>16</v>
      </c>
      <c r="AJ25" s="21">
        <v>22</v>
      </c>
      <c r="AK25" s="26">
        <v>7</v>
      </c>
      <c r="AL25" s="21">
        <v>1946</v>
      </c>
      <c r="AM25" s="26">
        <v>506</v>
      </c>
      <c r="AN25" s="52">
        <v>3358</v>
      </c>
      <c r="AO25" s="21">
        <v>724</v>
      </c>
      <c r="AP25" s="185">
        <f t="shared" si="14"/>
        <v>3358</v>
      </c>
      <c r="AQ25" s="185">
        <f t="shared" si="15"/>
        <v>724</v>
      </c>
      <c r="AR25" s="21">
        <v>112</v>
      </c>
      <c r="AS25" s="26">
        <v>19</v>
      </c>
      <c r="AT25" s="21">
        <v>61</v>
      </c>
      <c r="AU25" s="26">
        <v>9</v>
      </c>
      <c r="AV25" s="21">
        <v>3185</v>
      </c>
      <c r="AW25" s="26">
        <v>696</v>
      </c>
      <c r="AX25" s="52">
        <v>3358</v>
      </c>
      <c r="AY25" s="21">
        <v>937</v>
      </c>
      <c r="AZ25" s="185">
        <f t="shared" si="16"/>
        <v>3358</v>
      </c>
      <c r="BA25" s="185">
        <f t="shared" si="17"/>
        <v>937</v>
      </c>
      <c r="BB25" s="21">
        <v>59</v>
      </c>
      <c r="BC25" s="26">
        <v>17</v>
      </c>
      <c r="BD25" s="21">
        <v>106</v>
      </c>
      <c r="BE25" s="26">
        <v>12</v>
      </c>
      <c r="BF25" s="21">
        <v>3193</v>
      </c>
      <c r="BG25" s="27">
        <v>908</v>
      </c>
    </row>
    <row r="26" spans="1:59" x14ac:dyDescent="0.3">
      <c r="A26" s="41" t="s">
        <v>23</v>
      </c>
      <c r="B26" s="46">
        <f t="shared" si="0"/>
        <v>11381</v>
      </c>
      <c r="C26" s="21">
        <f t="shared" si="1"/>
        <v>2664</v>
      </c>
      <c r="D26" s="21">
        <f t="shared" si="2"/>
        <v>374</v>
      </c>
      <c r="E26" s="26">
        <f t="shared" si="3"/>
        <v>100</v>
      </c>
      <c r="F26" s="21">
        <f t="shared" si="4"/>
        <v>359</v>
      </c>
      <c r="G26" s="26">
        <f t="shared" si="5"/>
        <v>40</v>
      </c>
      <c r="H26" s="21">
        <f t="shared" si="6"/>
        <v>10648</v>
      </c>
      <c r="I26" s="27">
        <f t="shared" si="7"/>
        <v>2524</v>
      </c>
      <c r="J26" s="24">
        <v>158</v>
      </c>
      <c r="K26" s="21">
        <v>18</v>
      </c>
      <c r="L26" s="185">
        <f t="shared" si="8"/>
        <v>158</v>
      </c>
      <c r="M26" s="185">
        <f t="shared" si="9"/>
        <v>18</v>
      </c>
      <c r="N26" s="21">
        <v>7</v>
      </c>
      <c r="O26" s="26">
        <v>0</v>
      </c>
      <c r="P26" s="21">
        <v>9</v>
      </c>
      <c r="Q26" s="26">
        <v>0</v>
      </c>
      <c r="R26" s="21">
        <v>142</v>
      </c>
      <c r="S26" s="26">
        <v>18</v>
      </c>
      <c r="T26" s="52">
        <v>2073</v>
      </c>
      <c r="U26" s="21">
        <v>389</v>
      </c>
      <c r="V26" s="185">
        <f t="shared" si="10"/>
        <v>2073</v>
      </c>
      <c r="W26" s="185">
        <f t="shared" si="11"/>
        <v>389</v>
      </c>
      <c r="X26" s="21">
        <v>101</v>
      </c>
      <c r="Y26" s="26">
        <v>44</v>
      </c>
      <c r="Z26" s="21">
        <v>95</v>
      </c>
      <c r="AA26" s="26">
        <v>6</v>
      </c>
      <c r="AB26" s="21">
        <v>1877</v>
      </c>
      <c r="AC26" s="26">
        <v>339</v>
      </c>
      <c r="AD26" s="52">
        <v>2300</v>
      </c>
      <c r="AE26" s="21">
        <v>554</v>
      </c>
      <c r="AF26" s="185">
        <f t="shared" si="12"/>
        <v>2300</v>
      </c>
      <c r="AG26" s="185">
        <f t="shared" si="13"/>
        <v>554</v>
      </c>
      <c r="AH26" s="21">
        <v>124</v>
      </c>
      <c r="AI26" s="26">
        <v>21</v>
      </c>
      <c r="AJ26" s="21">
        <v>55</v>
      </c>
      <c r="AK26" s="26">
        <v>10</v>
      </c>
      <c r="AL26" s="21">
        <v>2121</v>
      </c>
      <c r="AM26" s="26">
        <v>523</v>
      </c>
      <c r="AN26" s="52">
        <v>3601</v>
      </c>
      <c r="AO26" s="21">
        <v>806</v>
      </c>
      <c r="AP26" s="185">
        <f t="shared" si="14"/>
        <v>3601</v>
      </c>
      <c r="AQ26" s="185">
        <f t="shared" si="15"/>
        <v>806</v>
      </c>
      <c r="AR26" s="21">
        <v>100</v>
      </c>
      <c r="AS26" s="26">
        <v>19</v>
      </c>
      <c r="AT26" s="21">
        <v>53</v>
      </c>
      <c r="AU26" s="26">
        <v>8</v>
      </c>
      <c r="AV26" s="21">
        <v>3448</v>
      </c>
      <c r="AW26" s="26">
        <v>779</v>
      </c>
      <c r="AX26" s="52">
        <v>3249</v>
      </c>
      <c r="AY26" s="21">
        <v>897</v>
      </c>
      <c r="AZ26" s="185">
        <f t="shared" si="16"/>
        <v>3249</v>
      </c>
      <c r="BA26" s="185">
        <f t="shared" si="17"/>
        <v>897</v>
      </c>
      <c r="BB26" s="21">
        <v>42</v>
      </c>
      <c r="BC26" s="26">
        <v>16</v>
      </c>
      <c r="BD26" s="21">
        <v>147</v>
      </c>
      <c r="BE26" s="26">
        <v>16</v>
      </c>
      <c r="BF26" s="21">
        <v>3060</v>
      </c>
      <c r="BG26" s="27">
        <v>865</v>
      </c>
    </row>
    <row r="27" spans="1:59" x14ac:dyDescent="0.3">
      <c r="A27" s="41" t="s">
        <v>24</v>
      </c>
      <c r="B27" s="46">
        <f t="shared" si="0"/>
        <v>11707</v>
      </c>
      <c r="C27" s="21">
        <f t="shared" si="1"/>
        <v>2764</v>
      </c>
      <c r="D27" s="21">
        <f t="shared" si="2"/>
        <v>378</v>
      </c>
      <c r="E27" s="26">
        <f t="shared" si="3"/>
        <v>96</v>
      </c>
      <c r="F27" s="21">
        <f t="shared" si="4"/>
        <v>362</v>
      </c>
      <c r="G27" s="26">
        <f t="shared" si="5"/>
        <v>43</v>
      </c>
      <c r="H27" s="21">
        <f t="shared" si="6"/>
        <v>10967</v>
      </c>
      <c r="I27" s="27">
        <f t="shared" si="7"/>
        <v>2625</v>
      </c>
      <c r="J27" s="24">
        <v>152</v>
      </c>
      <c r="K27" s="21">
        <v>20</v>
      </c>
      <c r="L27" s="185">
        <f t="shared" si="8"/>
        <v>152</v>
      </c>
      <c r="M27" s="185">
        <f t="shared" si="9"/>
        <v>20</v>
      </c>
      <c r="N27" s="21">
        <v>6</v>
      </c>
      <c r="O27" s="26">
        <v>0</v>
      </c>
      <c r="P27" s="21">
        <v>8</v>
      </c>
      <c r="Q27" s="26">
        <v>0</v>
      </c>
      <c r="R27" s="21">
        <v>138</v>
      </c>
      <c r="S27" s="26">
        <v>20</v>
      </c>
      <c r="T27" s="52">
        <v>2187</v>
      </c>
      <c r="U27" s="21">
        <v>427</v>
      </c>
      <c r="V27" s="185">
        <f t="shared" si="10"/>
        <v>2187</v>
      </c>
      <c r="W27" s="185">
        <f t="shared" si="11"/>
        <v>427</v>
      </c>
      <c r="X27" s="21">
        <v>106</v>
      </c>
      <c r="Y27" s="26">
        <v>45</v>
      </c>
      <c r="Z27" s="21">
        <v>90</v>
      </c>
      <c r="AA27" s="26">
        <v>6</v>
      </c>
      <c r="AB27" s="21">
        <v>1991</v>
      </c>
      <c r="AC27" s="26">
        <v>376</v>
      </c>
      <c r="AD27" s="52">
        <v>2557</v>
      </c>
      <c r="AE27" s="21">
        <v>605</v>
      </c>
      <c r="AF27" s="185">
        <f t="shared" si="12"/>
        <v>2557</v>
      </c>
      <c r="AG27" s="185">
        <f t="shared" si="13"/>
        <v>605</v>
      </c>
      <c r="AH27" s="21">
        <v>128</v>
      </c>
      <c r="AI27" s="26">
        <v>22</v>
      </c>
      <c r="AJ27" s="21">
        <v>56</v>
      </c>
      <c r="AK27" s="26">
        <v>10</v>
      </c>
      <c r="AL27" s="21">
        <v>2373</v>
      </c>
      <c r="AM27" s="26">
        <v>573</v>
      </c>
      <c r="AN27" s="52">
        <v>3866</v>
      </c>
      <c r="AO27" s="21">
        <v>885</v>
      </c>
      <c r="AP27" s="185">
        <f t="shared" si="14"/>
        <v>3866</v>
      </c>
      <c r="AQ27" s="185">
        <f t="shared" si="15"/>
        <v>885</v>
      </c>
      <c r="AR27" s="21">
        <v>105</v>
      </c>
      <c r="AS27" s="26">
        <v>20</v>
      </c>
      <c r="AT27" s="21">
        <v>94</v>
      </c>
      <c r="AU27" s="26">
        <v>13</v>
      </c>
      <c r="AV27" s="21">
        <v>3667</v>
      </c>
      <c r="AW27" s="26">
        <v>852</v>
      </c>
      <c r="AX27" s="52">
        <v>2945</v>
      </c>
      <c r="AY27" s="21">
        <v>827</v>
      </c>
      <c r="AZ27" s="185">
        <f t="shared" si="16"/>
        <v>2945</v>
      </c>
      <c r="BA27" s="185">
        <f t="shared" si="17"/>
        <v>827</v>
      </c>
      <c r="BB27" s="21">
        <v>33</v>
      </c>
      <c r="BC27" s="26">
        <v>9</v>
      </c>
      <c r="BD27" s="21">
        <v>114</v>
      </c>
      <c r="BE27" s="26">
        <v>14</v>
      </c>
      <c r="BF27" s="21">
        <v>2798</v>
      </c>
      <c r="BG27" s="27">
        <v>804</v>
      </c>
    </row>
    <row r="28" spans="1:59" x14ac:dyDescent="0.3">
      <c r="A28" s="41" t="s">
        <v>25</v>
      </c>
      <c r="B28" s="46">
        <f t="shared" si="0"/>
        <v>11897</v>
      </c>
      <c r="C28" s="21">
        <f t="shared" si="1"/>
        <v>2866</v>
      </c>
      <c r="D28" s="21">
        <f t="shared" si="2"/>
        <v>314</v>
      </c>
      <c r="E28" s="26">
        <f t="shared" si="3"/>
        <v>73</v>
      </c>
      <c r="F28" s="21">
        <f t="shared" si="4"/>
        <v>364</v>
      </c>
      <c r="G28" s="26">
        <f t="shared" si="5"/>
        <v>42</v>
      </c>
      <c r="H28" s="21">
        <f t="shared" si="6"/>
        <v>11219</v>
      </c>
      <c r="I28" s="27">
        <f t="shared" si="7"/>
        <v>2751</v>
      </c>
      <c r="J28" s="24">
        <v>158</v>
      </c>
      <c r="K28" s="21">
        <v>21</v>
      </c>
      <c r="L28" s="185">
        <f t="shared" si="8"/>
        <v>158</v>
      </c>
      <c r="M28" s="185">
        <f t="shared" si="9"/>
        <v>21</v>
      </c>
      <c r="N28" s="21">
        <v>6</v>
      </c>
      <c r="O28" s="26">
        <v>1</v>
      </c>
      <c r="P28" s="21">
        <v>9</v>
      </c>
      <c r="Q28" s="26">
        <v>0</v>
      </c>
      <c r="R28" s="21">
        <v>143</v>
      </c>
      <c r="S28" s="26">
        <v>20</v>
      </c>
      <c r="T28" s="52">
        <v>2319</v>
      </c>
      <c r="U28" s="21">
        <v>468</v>
      </c>
      <c r="V28" s="185">
        <f t="shared" si="10"/>
        <v>2319</v>
      </c>
      <c r="W28" s="185">
        <f t="shared" si="11"/>
        <v>468</v>
      </c>
      <c r="X28" s="21">
        <v>95</v>
      </c>
      <c r="Y28" s="26">
        <v>32</v>
      </c>
      <c r="Z28" s="21">
        <v>93</v>
      </c>
      <c r="AA28" s="26">
        <v>9</v>
      </c>
      <c r="AB28" s="21">
        <v>2131</v>
      </c>
      <c r="AC28" s="26">
        <v>427</v>
      </c>
      <c r="AD28" s="52">
        <v>2800</v>
      </c>
      <c r="AE28" s="21">
        <v>631</v>
      </c>
      <c r="AF28" s="185">
        <f t="shared" si="12"/>
        <v>2800</v>
      </c>
      <c r="AG28" s="185">
        <f t="shared" si="13"/>
        <v>631</v>
      </c>
      <c r="AH28" s="21">
        <v>120</v>
      </c>
      <c r="AI28" s="26">
        <v>20</v>
      </c>
      <c r="AJ28" s="21">
        <v>59</v>
      </c>
      <c r="AK28" s="26">
        <v>12</v>
      </c>
      <c r="AL28" s="21">
        <v>2621</v>
      </c>
      <c r="AM28" s="26">
        <v>599</v>
      </c>
      <c r="AN28" s="52">
        <v>4029</v>
      </c>
      <c r="AO28" s="21">
        <v>959</v>
      </c>
      <c r="AP28" s="185">
        <f t="shared" si="14"/>
        <v>4029</v>
      </c>
      <c r="AQ28" s="185">
        <f t="shared" si="15"/>
        <v>959</v>
      </c>
      <c r="AR28" s="21">
        <v>80</v>
      </c>
      <c r="AS28" s="26">
        <v>17</v>
      </c>
      <c r="AT28" s="21">
        <v>172</v>
      </c>
      <c r="AU28" s="26">
        <v>17</v>
      </c>
      <c r="AV28" s="21">
        <v>3777</v>
      </c>
      <c r="AW28" s="26">
        <v>925</v>
      </c>
      <c r="AX28" s="52">
        <v>2591</v>
      </c>
      <c r="AY28" s="21">
        <v>787</v>
      </c>
      <c r="AZ28" s="185">
        <f t="shared" si="16"/>
        <v>2591</v>
      </c>
      <c r="BA28" s="185">
        <f t="shared" si="17"/>
        <v>787</v>
      </c>
      <c r="BB28" s="21">
        <v>13</v>
      </c>
      <c r="BC28" s="26">
        <v>3</v>
      </c>
      <c r="BD28" s="21">
        <v>31</v>
      </c>
      <c r="BE28" s="26">
        <v>4</v>
      </c>
      <c r="BF28" s="21">
        <v>2547</v>
      </c>
      <c r="BG28" s="27">
        <v>780</v>
      </c>
    </row>
    <row r="29" spans="1:59" x14ac:dyDescent="0.3">
      <c r="A29" s="41" t="s">
        <v>26</v>
      </c>
      <c r="B29" s="46">
        <f t="shared" si="0"/>
        <v>12156</v>
      </c>
      <c r="C29" s="21">
        <f t="shared" si="1"/>
        <v>2979</v>
      </c>
      <c r="D29" s="21">
        <f t="shared" si="2"/>
        <v>353</v>
      </c>
      <c r="E29" s="26">
        <f t="shared" si="3"/>
        <v>82</v>
      </c>
      <c r="F29" s="21">
        <f t="shared" si="4"/>
        <v>364</v>
      </c>
      <c r="G29" s="26">
        <f t="shared" si="5"/>
        <v>47</v>
      </c>
      <c r="H29" s="21">
        <f t="shared" si="6"/>
        <v>11439</v>
      </c>
      <c r="I29" s="27">
        <f t="shared" si="7"/>
        <v>2850</v>
      </c>
      <c r="J29" s="24">
        <v>151</v>
      </c>
      <c r="K29" s="21">
        <v>20</v>
      </c>
      <c r="L29" s="185">
        <f t="shared" si="8"/>
        <v>151</v>
      </c>
      <c r="M29" s="185">
        <f t="shared" si="9"/>
        <v>20</v>
      </c>
      <c r="N29" s="21">
        <v>7</v>
      </c>
      <c r="O29" s="26">
        <v>1</v>
      </c>
      <c r="P29" s="21">
        <v>7</v>
      </c>
      <c r="Q29" s="26">
        <v>1</v>
      </c>
      <c r="R29" s="21">
        <v>137</v>
      </c>
      <c r="S29" s="26">
        <v>18</v>
      </c>
      <c r="T29" s="52">
        <v>2442</v>
      </c>
      <c r="U29" s="21">
        <v>497</v>
      </c>
      <c r="V29" s="185">
        <f t="shared" si="10"/>
        <v>2442</v>
      </c>
      <c r="W29" s="185">
        <f t="shared" si="11"/>
        <v>497</v>
      </c>
      <c r="X29" s="21">
        <v>104</v>
      </c>
      <c r="Y29" s="26">
        <v>34</v>
      </c>
      <c r="Z29" s="21">
        <v>94</v>
      </c>
      <c r="AA29" s="26">
        <v>10</v>
      </c>
      <c r="AB29" s="21">
        <v>2244</v>
      </c>
      <c r="AC29" s="26">
        <v>453</v>
      </c>
      <c r="AD29" s="52">
        <v>3127</v>
      </c>
      <c r="AE29" s="21">
        <v>680</v>
      </c>
      <c r="AF29" s="185">
        <f t="shared" si="12"/>
        <v>3127</v>
      </c>
      <c r="AG29" s="185">
        <f t="shared" si="13"/>
        <v>680</v>
      </c>
      <c r="AH29" s="21">
        <v>138</v>
      </c>
      <c r="AI29" s="26">
        <v>21</v>
      </c>
      <c r="AJ29" s="21">
        <v>71</v>
      </c>
      <c r="AK29" s="26">
        <v>11</v>
      </c>
      <c r="AL29" s="21">
        <v>2918</v>
      </c>
      <c r="AM29" s="26">
        <v>648</v>
      </c>
      <c r="AN29" s="52">
        <v>3922</v>
      </c>
      <c r="AO29" s="21">
        <v>961</v>
      </c>
      <c r="AP29" s="185">
        <f t="shared" si="14"/>
        <v>3922</v>
      </c>
      <c r="AQ29" s="185">
        <f t="shared" si="15"/>
        <v>961</v>
      </c>
      <c r="AR29" s="21">
        <v>67</v>
      </c>
      <c r="AS29" s="26">
        <v>18</v>
      </c>
      <c r="AT29" s="21">
        <v>172</v>
      </c>
      <c r="AU29" s="26">
        <v>19</v>
      </c>
      <c r="AV29" s="21">
        <v>3683</v>
      </c>
      <c r="AW29" s="26">
        <v>924</v>
      </c>
      <c r="AX29" s="52">
        <v>2514</v>
      </c>
      <c r="AY29" s="21">
        <v>821</v>
      </c>
      <c r="AZ29" s="185">
        <f t="shared" si="16"/>
        <v>2514</v>
      </c>
      <c r="BA29" s="185">
        <f t="shared" si="17"/>
        <v>821</v>
      </c>
      <c r="BB29" s="21">
        <v>37</v>
      </c>
      <c r="BC29" s="26">
        <v>8</v>
      </c>
      <c r="BD29" s="21">
        <v>20</v>
      </c>
      <c r="BE29" s="26">
        <v>6</v>
      </c>
      <c r="BF29" s="21">
        <v>2457</v>
      </c>
      <c r="BG29" s="27">
        <v>807</v>
      </c>
    </row>
    <row r="30" spans="1:59" x14ac:dyDescent="0.3">
      <c r="A30" s="41" t="s">
        <v>27</v>
      </c>
      <c r="B30" s="46">
        <f t="shared" si="0"/>
        <v>11974</v>
      </c>
      <c r="C30" s="21">
        <f t="shared" si="1"/>
        <v>2965</v>
      </c>
      <c r="D30" s="21">
        <f t="shared" si="2"/>
        <v>373</v>
      </c>
      <c r="E30" s="26">
        <f t="shared" si="3"/>
        <v>87</v>
      </c>
      <c r="F30" s="21">
        <f t="shared" si="4"/>
        <v>364</v>
      </c>
      <c r="G30" s="26">
        <f t="shared" si="5"/>
        <v>46</v>
      </c>
      <c r="H30" s="21">
        <f t="shared" si="6"/>
        <v>11237</v>
      </c>
      <c r="I30" s="27">
        <f t="shared" si="7"/>
        <v>2832</v>
      </c>
      <c r="J30" s="24">
        <v>152</v>
      </c>
      <c r="K30" s="21">
        <v>23</v>
      </c>
      <c r="L30" s="185">
        <f t="shared" si="8"/>
        <v>152</v>
      </c>
      <c r="M30" s="185">
        <f t="shared" si="9"/>
        <v>23</v>
      </c>
      <c r="N30" s="21">
        <v>6</v>
      </c>
      <c r="O30" s="26">
        <v>2</v>
      </c>
      <c r="P30" s="21">
        <v>8</v>
      </c>
      <c r="Q30" s="26">
        <v>1</v>
      </c>
      <c r="R30" s="21">
        <v>138</v>
      </c>
      <c r="S30" s="26">
        <v>20</v>
      </c>
      <c r="T30" s="52">
        <v>2583</v>
      </c>
      <c r="U30" s="21">
        <v>531</v>
      </c>
      <c r="V30" s="185">
        <f t="shared" si="10"/>
        <v>2583</v>
      </c>
      <c r="W30" s="185">
        <f t="shared" si="11"/>
        <v>531</v>
      </c>
      <c r="X30" s="21">
        <v>132</v>
      </c>
      <c r="Y30" s="26">
        <v>38</v>
      </c>
      <c r="Z30" s="21">
        <v>108</v>
      </c>
      <c r="AA30" s="26">
        <v>13</v>
      </c>
      <c r="AB30" s="21">
        <v>2343</v>
      </c>
      <c r="AC30" s="26">
        <v>480</v>
      </c>
      <c r="AD30" s="52">
        <v>3241</v>
      </c>
      <c r="AE30" s="21">
        <v>735</v>
      </c>
      <c r="AF30" s="185">
        <f t="shared" si="12"/>
        <v>3241</v>
      </c>
      <c r="AG30" s="185">
        <f t="shared" si="13"/>
        <v>735</v>
      </c>
      <c r="AH30" s="21">
        <v>130</v>
      </c>
      <c r="AI30" s="26">
        <v>21</v>
      </c>
      <c r="AJ30" s="21">
        <v>72</v>
      </c>
      <c r="AK30" s="26">
        <v>11</v>
      </c>
      <c r="AL30" s="21">
        <v>3039</v>
      </c>
      <c r="AM30" s="26">
        <v>703</v>
      </c>
      <c r="AN30" s="52">
        <v>3790</v>
      </c>
      <c r="AO30" s="21">
        <v>926</v>
      </c>
      <c r="AP30" s="185">
        <f t="shared" si="14"/>
        <v>3790</v>
      </c>
      <c r="AQ30" s="185">
        <f t="shared" si="15"/>
        <v>926</v>
      </c>
      <c r="AR30" s="21">
        <v>54</v>
      </c>
      <c r="AS30" s="26">
        <v>14</v>
      </c>
      <c r="AT30" s="21">
        <v>158</v>
      </c>
      <c r="AU30" s="26">
        <v>16</v>
      </c>
      <c r="AV30" s="21">
        <v>3578</v>
      </c>
      <c r="AW30" s="26">
        <v>896</v>
      </c>
      <c r="AX30" s="52">
        <v>2208</v>
      </c>
      <c r="AY30" s="21">
        <v>750</v>
      </c>
      <c r="AZ30" s="185">
        <f t="shared" si="16"/>
        <v>2208</v>
      </c>
      <c r="BA30" s="185">
        <f t="shared" si="17"/>
        <v>750</v>
      </c>
      <c r="BB30" s="21">
        <v>51</v>
      </c>
      <c r="BC30" s="26">
        <v>12</v>
      </c>
      <c r="BD30" s="21">
        <v>18</v>
      </c>
      <c r="BE30" s="26">
        <v>5</v>
      </c>
      <c r="BF30" s="21">
        <v>2139</v>
      </c>
      <c r="BG30" s="27">
        <v>733</v>
      </c>
    </row>
    <row r="31" spans="1:59" x14ac:dyDescent="0.3">
      <c r="A31" s="41" t="s">
        <v>28</v>
      </c>
      <c r="B31" s="46">
        <f t="shared" si="0"/>
        <v>11872</v>
      </c>
      <c r="C31" s="21">
        <f t="shared" si="1"/>
        <v>3019</v>
      </c>
      <c r="D31" s="21">
        <f t="shared" si="2"/>
        <v>374</v>
      </c>
      <c r="E31" s="26">
        <f t="shared" si="3"/>
        <v>91</v>
      </c>
      <c r="F31" s="21">
        <f t="shared" si="4"/>
        <v>357</v>
      </c>
      <c r="G31" s="26">
        <f t="shared" si="5"/>
        <v>47</v>
      </c>
      <c r="H31" s="21">
        <f t="shared" si="6"/>
        <v>11141</v>
      </c>
      <c r="I31" s="27">
        <f t="shared" si="7"/>
        <v>2881</v>
      </c>
      <c r="J31" s="24">
        <v>152</v>
      </c>
      <c r="K31" s="21">
        <v>28</v>
      </c>
      <c r="L31" s="185">
        <f t="shared" si="8"/>
        <v>152</v>
      </c>
      <c r="M31" s="185">
        <f t="shared" si="9"/>
        <v>28</v>
      </c>
      <c r="N31" s="21">
        <v>6</v>
      </c>
      <c r="O31" s="26">
        <v>2</v>
      </c>
      <c r="P31" s="21">
        <v>7</v>
      </c>
      <c r="Q31" s="26">
        <v>1</v>
      </c>
      <c r="R31" s="21">
        <v>139</v>
      </c>
      <c r="S31" s="26">
        <v>25</v>
      </c>
      <c r="T31" s="52">
        <v>2688</v>
      </c>
      <c r="U31" s="21">
        <v>555</v>
      </c>
      <c r="V31" s="185">
        <f t="shared" si="10"/>
        <v>2688</v>
      </c>
      <c r="W31" s="185">
        <f t="shared" si="11"/>
        <v>555</v>
      </c>
      <c r="X31" s="21">
        <v>160</v>
      </c>
      <c r="Y31" s="26">
        <v>41</v>
      </c>
      <c r="Z31" s="21">
        <v>136</v>
      </c>
      <c r="AA31" s="26">
        <v>16</v>
      </c>
      <c r="AB31" s="21">
        <v>2392</v>
      </c>
      <c r="AC31" s="26">
        <v>498</v>
      </c>
      <c r="AD31" s="52">
        <v>3489</v>
      </c>
      <c r="AE31" s="21">
        <v>796</v>
      </c>
      <c r="AF31" s="185">
        <f t="shared" si="12"/>
        <v>3489</v>
      </c>
      <c r="AG31" s="185">
        <f t="shared" si="13"/>
        <v>796</v>
      </c>
      <c r="AH31" s="21">
        <v>117</v>
      </c>
      <c r="AI31" s="26">
        <v>24</v>
      </c>
      <c r="AJ31" s="21">
        <v>71</v>
      </c>
      <c r="AK31" s="26">
        <v>11</v>
      </c>
      <c r="AL31" s="21">
        <v>3301</v>
      </c>
      <c r="AM31" s="26">
        <v>761</v>
      </c>
      <c r="AN31" s="52">
        <v>3643</v>
      </c>
      <c r="AO31" s="21">
        <v>910</v>
      </c>
      <c r="AP31" s="185">
        <f t="shared" si="14"/>
        <v>3643</v>
      </c>
      <c r="AQ31" s="185">
        <f t="shared" si="15"/>
        <v>910</v>
      </c>
      <c r="AR31" s="21">
        <v>63</v>
      </c>
      <c r="AS31" s="26">
        <v>14</v>
      </c>
      <c r="AT31" s="21">
        <v>130</v>
      </c>
      <c r="AU31" s="26">
        <v>13</v>
      </c>
      <c r="AV31" s="21">
        <v>3450</v>
      </c>
      <c r="AW31" s="26">
        <v>883</v>
      </c>
      <c r="AX31" s="52">
        <v>1900</v>
      </c>
      <c r="AY31" s="21">
        <v>730</v>
      </c>
      <c r="AZ31" s="185">
        <f t="shared" si="16"/>
        <v>1900</v>
      </c>
      <c r="BA31" s="185">
        <f t="shared" si="17"/>
        <v>730</v>
      </c>
      <c r="BB31" s="21">
        <v>28</v>
      </c>
      <c r="BC31" s="26">
        <v>10</v>
      </c>
      <c r="BD31" s="21">
        <v>13</v>
      </c>
      <c r="BE31" s="26">
        <v>6</v>
      </c>
      <c r="BF31" s="21">
        <v>1859</v>
      </c>
      <c r="BG31" s="27">
        <v>714</v>
      </c>
    </row>
    <row r="32" spans="1:59" x14ac:dyDescent="0.3">
      <c r="A32" s="41" t="s">
        <v>29</v>
      </c>
      <c r="B32" s="46">
        <f t="shared" si="0"/>
        <v>12027</v>
      </c>
      <c r="C32" s="21">
        <f t="shared" si="1"/>
        <v>3214</v>
      </c>
      <c r="D32" s="21">
        <f t="shared" si="2"/>
        <v>292</v>
      </c>
      <c r="E32" s="26">
        <f t="shared" si="3"/>
        <v>90</v>
      </c>
      <c r="F32" s="21">
        <f t="shared" si="4"/>
        <v>359</v>
      </c>
      <c r="G32" s="26">
        <f t="shared" si="5"/>
        <v>48</v>
      </c>
      <c r="H32" s="21">
        <f t="shared" si="6"/>
        <v>11376</v>
      </c>
      <c r="I32" s="27">
        <f t="shared" si="7"/>
        <v>3076</v>
      </c>
      <c r="J32" s="24">
        <v>153</v>
      </c>
      <c r="K32" s="21">
        <v>27</v>
      </c>
      <c r="L32" s="185">
        <f t="shared" si="8"/>
        <v>153</v>
      </c>
      <c r="M32" s="185">
        <f t="shared" si="9"/>
        <v>27</v>
      </c>
      <c r="N32" s="21">
        <v>6</v>
      </c>
      <c r="O32" s="26">
        <v>2</v>
      </c>
      <c r="P32" s="21">
        <v>8</v>
      </c>
      <c r="Q32" s="26">
        <v>1</v>
      </c>
      <c r="R32" s="21">
        <v>139</v>
      </c>
      <c r="S32" s="26">
        <v>24</v>
      </c>
      <c r="T32" s="52">
        <v>2783</v>
      </c>
      <c r="U32" s="21">
        <v>606</v>
      </c>
      <c r="V32" s="185">
        <f t="shared" si="10"/>
        <v>2783</v>
      </c>
      <c r="W32" s="185">
        <f t="shared" si="11"/>
        <v>606</v>
      </c>
      <c r="X32" s="21">
        <v>128</v>
      </c>
      <c r="Y32" s="26">
        <v>47</v>
      </c>
      <c r="Z32" s="21">
        <v>141</v>
      </c>
      <c r="AA32" s="26">
        <v>18</v>
      </c>
      <c r="AB32" s="21">
        <v>2514</v>
      </c>
      <c r="AC32" s="26">
        <v>541</v>
      </c>
      <c r="AD32" s="52">
        <v>3717</v>
      </c>
      <c r="AE32" s="21">
        <v>861</v>
      </c>
      <c r="AF32" s="185">
        <f t="shared" si="12"/>
        <v>3717</v>
      </c>
      <c r="AG32" s="185">
        <f t="shared" si="13"/>
        <v>861</v>
      </c>
      <c r="AH32" s="21">
        <v>82</v>
      </c>
      <c r="AI32" s="26">
        <v>16</v>
      </c>
      <c r="AJ32" s="21">
        <v>111</v>
      </c>
      <c r="AK32" s="26">
        <v>12</v>
      </c>
      <c r="AL32" s="21">
        <v>3524</v>
      </c>
      <c r="AM32" s="26">
        <v>833</v>
      </c>
      <c r="AN32" s="52">
        <v>3288</v>
      </c>
      <c r="AO32" s="21">
        <v>851</v>
      </c>
      <c r="AP32" s="185">
        <f t="shared" si="14"/>
        <v>3288</v>
      </c>
      <c r="AQ32" s="185">
        <f t="shared" si="15"/>
        <v>851</v>
      </c>
      <c r="AR32" s="21">
        <v>58</v>
      </c>
      <c r="AS32" s="26">
        <v>17</v>
      </c>
      <c r="AT32" s="21">
        <v>86</v>
      </c>
      <c r="AU32" s="26">
        <v>11</v>
      </c>
      <c r="AV32" s="21">
        <v>3144</v>
      </c>
      <c r="AW32" s="26">
        <v>823</v>
      </c>
      <c r="AX32" s="52">
        <v>2086</v>
      </c>
      <c r="AY32" s="21">
        <v>869</v>
      </c>
      <c r="AZ32" s="185">
        <f t="shared" si="16"/>
        <v>2086</v>
      </c>
      <c r="BA32" s="185">
        <f t="shared" si="17"/>
        <v>869</v>
      </c>
      <c r="BB32" s="21">
        <v>18</v>
      </c>
      <c r="BC32" s="26">
        <v>8</v>
      </c>
      <c r="BD32" s="21">
        <v>13</v>
      </c>
      <c r="BE32" s="26">
        <v>6</v>
      </c>
      <c r="BF32" s="21">
        <v>2055</v>
      </c>
      <c r="BG32" s="27">
        <v>855</v>
      </c>
    </row>
    <row r="33" spans="1:59" x14ac:dyDescent="0.3">
      <c r="A33" s="41" t="s">
        <v>30</v>
      </c>
      <c r="B33" s="46">
        <f t="shared" si="0"/>
        <v>11857</v>
      </c>
      <c r="C33" s="21">
        <f t="shared" si="1"/>
        <v>3314</v>
      </c>
      <c r="D33" s="21">
        <f t="shared" si="2"/>
        <v>232</v>
      </c>
      <c r="E33" s="26">
        <f t="shared" si="3"/>
        <v>60</v>
      </c>
      <c r="F33" s="21">
        <f t="shared" si="4"/>
        <v>366</v>
      </c>
      <c r="G33" s="26">
        <f t="shared" si="5"/>
        <v>51</v>
      </c>
      <c r="H33" s="21">
        <f t="shared" si="6"/>
        <v>11259</v>
      </c>
      <c r="I33" s="27">
        <f t="shared" si="7"/>
        <v>3203</v>
      </c>
      <c r="J33" s="24">
        <v>145</v>
      </c>
      <c r="K33" s="21">
        <v>23</v>
      </c>
      <c r="L33" s="185">
        <f t="shared" si="8"/>
        <v>145</v>
      </c>
      <c r="M33" s="185">
        <f t="shared" si="9"/>
        <v>23</v>
      </c>
      <c r="N33" s="21">
        <v>5</v>
      </c>
      <c r="O33" s="26">
        <v>1</v>
      </c>
      <c r="P33" s="21">
        <v>8</v>
      </c>
      <c r="Q33" s="26">
        <v>0</v>
      </c>
      <c r="R33" s="21">
        <v>132</v>
      </c>
      <c r="S33" s="26">
        <v>22</v>
      </c>
      <c r="T33" s="52">
        <v>2912</v>
      </c>
      <c r="U33" s="21">
        <v>648</v>
      </c>
      <c r="V33" s="185">
        <f t="shared" si="10"/>
        <v>2912</v>
      </c>
      <c r="W33" s="185">
        <f t="shared" si="11"/>
        <v>648</v>
      </c>
      <c r="X33" s="21">
        <v>104</v>
      </c>
      <c r="Y33" s="26">
        <v>28</v>
      </c>
      <c r="Z33" s="21">
        <v>143</v>
      </c>
      <c r="AA33" s="26">
        <v>19</v>
      </c>
      <c r="AB33" s="21">
        <v>2665</v>
      </c>
      <c r="AC33" s="26">
        <v>601</v>
      </c>
      <c r="AD33" s="52">
        <v>3700</v>
      </c>
      <c r="AE33" s="21">
        <v>845</v>
      </c>
      <c r="AF33" s="185">
        <f t="shared" si="12"/>
        <v>3700</v>
      </c>
      <c r="AG33" s="185">
        <f t="shared" si="13"/>
        <v>845</v>
      </c>
      <c r="AH33" s="21">
        <v>48</v>
      </c>
      <c r="AI33" s="26">
        <v>6</v>
      </c>
      <c r="AJ33" s="21">
        <v>139</v>
      </c>
      <c r="AK33" s="26">
        <v>15</v>
      </c>
      <c r="AL33" s="21">
        <v>3513</v>
      </c>
      <c r="AM33" s="26">
        <v>824</v>
      </c>
      <c r="AN33" s="52">
        <v>2914</v>
      </c>
      <c r="AO33" s="21">
        <v>829</v>
      </c>
      <c r="AP33" s="185">
        <f t="shared" si="14"/>
        <v>2914</v>
      </c>
      <c r="AQ33" s="185">
        <f t="shared" si="15"/>
        <v>829</v>
      </c>
      <c r="AR33" s="21">
        <v>51</v>
      </c>
      <c r="AS33" s="26">
        <v>15</v>
      </c>
      <c r="AT33" s="21">
        <v>54</v>
      </c>
      <c r="AU33" s="26">
        <v>7</v>
      </c>
      <c r="AV33" s="21">
        <v>2809</v>
      </c>
      <c r="AW33" s="26">
        <v>807</v>
      </c>
      <c r="AX33" s="52">
        <v>2186</v>
      </c>
      <c r="AY33" s="21">
        <v>969</v>
      </c>
      <c r="AZ33" s="185">
        <f t="shared" si="16"/>
        <v>2186</v>
      </c>
      <c r="BA33" s="185">
        <f t="shared" si="17"/>
        <v>969</v>
      </c>
      <c r="BB33" s="21">
        <v>24</v>
      </c>
      <c r="BC33" s="26">
        <v>10</v>
      </c>
      <c r="BD33" s="21">
        <v>22</v>
      </c>
      <c r="BE33" s="26">
        <v>10</v>
      </c>
      <c r="BF33" s="21">
        <v>2140</v>
      </c>
      <c r="BG33" s="27">
        <v>949</v>
      </c>
    </row>
    <row r="34" spans="1:59" x14ac:dyDescent="0.3">
      <c r="A34" s="41" t="s">
        <v>31</v>
      </c>
      <c r="B34" s="46">
        <f t="shared" si="0"/>
        <v>11685</v>
      </c>
      <c r="C34" s="21">
        <f t="shared" si="1"/>
        <v>3319</v>
      </c>
      <c r="D34" s="21">
        <f t="shared" si="2"/>
        <v>144</v>
      </c>
      <c r="E34" s="26">
        <f t="shared" si="3"/>
        <v>22</v>
      </c>
      <c r="F34" s="21">
        <f t="shared" si="4"/>
        <v>371</v>
      </c>
      <c r="G34" s="26">
        <f t="shared" si="5"/>
        <v>55</v>
      </c>
      <c r="H34" s="21">
        <f t="shared" si="6"/>
        <v>11170</v>
      </c>
      <c r="I34" s="27">
        <f t="shared" si="7"/>
        <v>3242</v>
      </c>
      <c r="J34" s="24">
        <v>142</v>
      </c>
      <c r="K34" s="21">
        <v>23</v>
      </c>
      <c r="L34" s="185">
        <f t="shared" si="8"/>
        <v>142</v>
      </c>
      <c r="M34" s="185">
        <f t="shared" si="9"/>
        <v>23</v>
      </c>
      <c r="N34" s="21">
        <v>3</v>
      </c>
      <c r="O34" s="26">
        <v>1</v>
      </c>
      <c r="P34" s="21">
        <v>8</v>
      </c>
      <c r="Q34" s="26">
        <v>0</v>
      </c>
      <c r="R34" s="21">
        <v>131</v>
      </c>
      <c r="S34" s="26">
        <v>22</v>
      </c>
      <c r="T34" s="52">
        <v>2901</v>
      </c>
      <c r="U34" s="21">
        <v>628</v>
      </c>
      <c r="V34" s="185">
        <f t="shared" si="10"/>
        <v>2901</v>
      </c>
      <c r="W34" s="185">
        <f t="shared" si="11"/>
        <v>628</v>
      </c>
      <c r="X34" s="21">
        <v>57</v>
      </c>
      <c r="Y34" s="26">
        <v>1</v>
      </c>
      <c r="Z34" s="21">
        <v>141</v>
      </c>
      <c r="AA34" s="26">
        <v>21</v>
      </c>
      <c r="AB34" s="21">
        <v>2703</v>
      </c>
      <c r="AC34" s="26">
        <v>606</v>
      </c>
      <c r="AD34" s="52">
        <v>3751</v>
      </c>
      <c r="AE34" s="21">
        <v>886</v>
      </c>
      <c r="AF34" s="185">
        <f t="shared" si="12"/>
        <v>3751</v>
      </c>
      <c r="AG34" s="185">
        <f t="shared" si="13"/>
        <v>886</v>
      </c>
      <c r="AH34" s="21">
        <v>21</v>
      </c>
      <c r="AI34" s="26">
        <v>2</v>
      </c>
      <c r="AJ34" s="21">
        <v>152</v>
      </c>
      <c r="AK34" s="26">
        <v>15</v>
      </c>
      <c r="AL34" s="21">
        <v>3578</v>
      </c>
      <c r="AM34" s="26">
        <v>869</v>
      </c>
      <c r="AN34" s="52">
        <v>2682</v>
      </c>
      <c r="AO34" s="21">
        <v>791</v>
      </c>
      <c r="AP34" s="185">
        <f t="shared" si="14"/>
        <v>2682</v>
      </c>
      <c r="AQ34" s="185">
        <f t="shared" si="15"/>
        <v>791</v>
      </c>
      <c r="AR34" s="21">
        <v>51</v>
      </c>
      <c r="AS34" s="26">
        <v>12</v>
      </c>
      <c r="AT34" s="21">
        <v>36</v>
      </c>
      <c r="AU34" s="26">
        <v>5</v>
      </c>
      <c r="AV34" s="21">
        <v>2595</v>
      </c>
      <c r="AW34" s="26">
        <v>774</v>
      </c>
      <c r="AX34" s="52">
        <v>2209</v>
      </c>
      <c r="AY34" s="21">
        <v>991</v>
      </c>
      <c r="AZ34" s="185">
        <f t="shared" si="16"/>
        <v>2209</v>
      </c>
      <c r="BA34" s="185">
        <f t="shared" si="17"/>
        <v>991</v>
      </c>
      <c r="BB34" s="21">
        <v>12</v>
      </c>
      <c r="BC34" s="26">
        <v>6</v>
      </c>
      <c r="BD34" s="21">
        <v>34</v>
      </c>
      <c r="BE34" s="26">
        <v>14</v>
      </c>
      <c r="BF34" s="21">
        <v>2163</v>
      </c>
      <c r="BG34" s="27">
        <v>971</v>
      </c>
    </row>
    <row r="35" spans="1:59" x14ac:dyDescent="0.3">
      <c r="A35" s="41" t="s">
        <v>32</v>
      </c>
      <c r="B35" s="46">
        <f t="shared" si="0"/>
        <v>12100</v>
      </c>
      <c r="C35" s="21">
        <f t="shared" si="1"/>
        <v>3569</v>
      </c>
      <c r="D35" s="21">
        <f t="shared" si="2"/>
        <v>77</v>
      </c>
      <c r="E35" s="26">
        <f t="shared" si="3"/>
        <v>21</v>
      </c>
      <c r="F35" s="21">
        <f t="shared" si="4"/>
        <v>380</v>
      </c>
      <c r="G35" s="26">
        <f t="shared" si="5"/>
        <v>59</v>
      </c>
      <c r="H35" s="21">
        <f t="shared" si="6"/>
        <v>11643</v>
      </c>
      <c r="I35" s="27">
        <f t="shared" si="7"/>
        <v>3489</v>
      </c>
      <c r="J35" s="24">
        <v>142</v>
      </c>
      <c r="K35" s="21">
        <v>25</v>
      </c>
      <c r="L35" s="185">
        <f t="shared" si="8"/>
        <v>142</v>
      </c>
      <c r="M35" s="185">
        <f t="shared" si="9"/>
        <v>25</v>
      </c>
      <c r="N35" s="21">
        <v>2</v>
      </c>
      <c r="O35" s="26">
        <v>1</v>
      </c>
      <c r="P35" s="21">
        <v>8</v>
      </c>
      <c r="Q35" s="26">
        <v>0</v>
      </c>
      <c r="R35" s="21">
        <v>132</v>
      </c>
      <c r="S35" s="26">
        <v>24</v>
      </c>
      <c r="T35" s="52">
        <v>2945</v>
      </c>
      <c r="U35" s="21">
        <v>659</v>
      </c>
      <c r="V35" s="185">
        <f t="shared" si="10"/>
        <v>2945</v>
      </c>
      <c r="W35" s="185">
        <f t="shared" si="11"/>
        <v>659</v>
      </c>
      <c r="X35" s="21">
        <v>12</v>
      </c>
      <c r="Y35" s="26">
        <v>0</v>
      </c>
      <c r="Z35" s="21">
        <v>144</v>
      </c>
      <c r="AA35" s="26">
        <v>22</v>
      </c>
      <c r="AB35" s="21">
        <v>2789</v>
      </c>
      <c r="AC35" s="26">
        <v>637</v>
      </c>
      <c r="AD35" s="52">
        <v>3964</v>
      </c>
      <c r="AE35" s="21">
        <v>957</v>
      </c>
      <c r="AF35" s="185">
        <f t="shared" si="12"/>
        <v>3964</v>
      </c>
      <c r="AG35" s="185">
        <f t="shared" si="13"/>
        <v>957</v>
      </c>
      <c r="AH35" s="21">
        <v>26</v>
      </c>
      <c r="AI35" s="26">
        <v>8</v>
      </c>
      <c r="AJ35" s="21">
        <v>150</v>
      </c>
      <c r="AK35" s="26">
        <v>14</v>
      </c>
      <c r="AL35" s="21">
        <v>3788</v>
      </c>
      <c r="AM35" s="26">
        <v>935</v>
      </c>
      <c r="AN35" s="52">
        <v>2446</v>
      </c>
      <c r="AO35" s="21">
        <v>783</v>
      </c>
      <c r="AP35" s="185">
        <f t="shared" si="14"/>
        <v>2446</v>
      </c>
      <c r="AQ35" s="185">
        <f t="shared" si="15"/>
        <v>783</v>
      </c>
      <c r="AR35" s="21">
        <v>35</v>
      </c>
      <c r="AS35" s="26">
        <v>11</v>
      </c>
      <c r="AT35" s="21">
        <v>34</v>
      </c>
      <c r="AU35" s="26">
        <v>7</v>
      </c>
      <c r="AV35" s="21">
        <v>2377</v>
      </c>
      <c r="AW35" s="26">
        <v>765</v>
      </c>
      <c r="AX35" s="52">
        <v>2603</v>
      </c>
      <c r="AY35" s="21">
        <v>1145</v>
      </c>
      <c r="AZ35" s="185">
        <f t="shared" si="16"/>
        <v>2603</v>
      </c>
      <c r="BA35" s="185">
        <f t="shared" si="17"/>
        <v>1145</v>
      </c>
      <c r="BB35" s="21">
        <v>2</v>
      </c>
      <c r="BC35" s="26">
        <v>1</v>
      </c>
      <c r="BD35" s="21">
        <v>44</v>
      </c>
      <c r="BE35" s="26">
        <v>16</v>
      </c>
      <c r="BF35" s="21">
        <v>2557</v>
      </c>
      <c r="BG35" s="27">
        <v>1128</v>
      </c>
    </row>
    <row r="36" spans="1:59" x14ac:dyDescent="0.3">
      <c r="A36" s="41" t="s">
        <v>33</v>
      </c>
      <c r="B36" s="46">
        <f t="shared" si="0"/>
        <v>12451</v>
      </c>
      <c r="C36" s="21">
        <f t="shared" si="1"/>
        <v>3776</v>
      </c>
      <c r="D36" s="21">
        <f t="shared" si="2"/>
        <v>76</v>
      </c>
      <c r="E36" s="28">
        <f t="shared" si="3"/>
        <v>21</v>
      </c>
      <c r="F36" s="21">
        <f t="shared" si="4"/>
        <v>382</v>
      </c>
      <c r="G36" s="28">
        <f t="shared" si="5"/>
        <v>58</v>
      </c>
      <c r="H36" s="21">
        <f t="shared" si="6"/>
        <v>11993</v>
      </c>
      <c r="I36" s="29">
        <f t="shared" si="7"/>
        <v>3697</v>
      </c>
      <c r="J36" s="24">
        <v>142</v>
      </c>
      <c r="K36" s="21">
        <v>26</v>
      </c>
      <c r="L36" s="185">
        <f t="shared" si="8"/>
        <v>142</v>
      </c>
      <c r="M36" s="185">
        <f t="shared" si="9"/>
        <v>26</v>
      </c>
      <c r="N36" s="21">
        <v>2</v>
      </c>
      <c r="O36" s="28">
        <v>1</v>
      </c>
      <c r="P36" s="21">
        <v>6</v>
      </c>
      <c r="Q36" s="28">
        <v>0</v>
      </c>
      <c r="R36" s="21">
        <v>134</v>
      </c>
      <c r="S36" s="28">
        <v>25</v>
      </c>
      <c r="T36" s="52">
        <v>3054</v>
      </c>
      <c r="U36" s="21">
        <v>682</v>
      </c>
      <c r="V36" s="185">
        <f t="shared" si="10"/>
        <v>3054</v>
      </c>
      <c r="W36" s="185">
        <f t="shared" si="11"/>
        <v>682</v>
      </c>
      <c r="X36" s="21">
        <v>12</v>
      </c>
      <c r="Y36" s="28">
        <v>0</v>
      </c>
      <c r="Z36" s="21">
        <v>153</v>
      </c>
      <c r="AA36" s="28">
        <v>21</v>
      </c>
      <c r="AB36" s="21">
        <v>2889</v>
      </c>
      <c r="AC36" s="28">
        <v>661</v>
      </c>
      <c r="AD36" s="52">
        <v>3989</v>
      </c>
      <c r="AE36" s="21">
        <v>982</v>
      </c>
      <c r="AF36" s="185">
        <f t="shared" si="12"/>
        <v>3989</v>
      </c>
      <c r="AG36" s="185">
        <f t="shared" si="13"/>
        <v>982</v>
      </c>
      <c r="AH36" s="21">
        <v>40</v>
      </c>
      <c r="AI36" s="28">
        <v>11</v>
      </c>
      <c r="AJ36" s="21">
        <v>165</v>
      </c>
      <c r="AK36" s="28">
        <v>18</v>
      </c>
      <c r="AL36" s="21">
        <v>3784</v>
      </c>
      <c r="AM36" s="28">
        <v>953</v>
      </c>
      <c r="AN36" s="52">
        <v>2370</v>
      </c>
      <c r="AO36" s="21">
        <v>807</v>
      </c>
      <c r="AP36" s="185">
        <f t="shared" si="14"/>
        <v>2370</v>
      </c>
      <c r="AQ36" s="185">
        <f t="shared" si="15"/>
        <v>807</v>
      </c>
      <c r="AR36" s="21">
        <v>22</v>
      </c>
      <c r="AS36" s="28">
        <v>9</v>
      </c>
      <c r="AT36" s="21">
        <v>28</v>
      </c>
      <c r="AU36" s="28">
        <v>11</v>
      </c>
      <c r="AV36" s="21">
        <v>2320</v>
      </c>
      <c r="AW36" s="28">
        <v>787</v>
      </c>
      <c r="AX36" s="52">
        <v>2896</v>
      </c>
      <c r="AY36" s="21">
        <v>1279</v>
      </c>
      <c r="AZ36" s="185">
        <f t="shared" si="16"/>
        <v>2896</v>
      </c>
      <c r="BA36" s="185">
        <f t="shared" si="17"/>
        <v>1279</v>
      </c>
      <c r="BB36" s="21">
        <v>0</v>
      </c>
      <c r="BC36" s="28">
        <v>0</v>
      </c>
      <c r="BD36" s="21">
        <v>30</v>
      </c>
      <c r="BE36" s="28">
        <v>8</v>
      </c>
      <c r="BF36" s="21">
        <v>2866</v>
      </c>
      <c r="BG36" s="29">
        <v>1271</v>
      </c>
    </row>
    <row r="37" spans="1:59" x14ac:dyDescent="0.3">
      <c r="A37" s="41" t="s">
        <v>34</v>
      </c>
      <c r="B37" s="46">
        <f t="shared" si="0"/>
        <v>12530</v>
      </c>
      <c r="C37" s="21">
        <f t="shared" si="1"/>
        <v>3955</v>
      </c>
      <c r="D37" s="21">
        <f t="shared" si="2"/>
        <v>76</v>
      </c>
      <c r="E37" s="26">
        <f t="shared" si="3"/>
        <v>21</v>
      </c>
      <c r="F37" s="21">
        <f t="shared" si="4"/>
        <v>229</v>
      </c>
      <c r="G37" s="26">
        <f t="shared" si="5"/>
        <v>33</v>
      </c>
      <c r="H37" s="21">
        <f t="shared" si="6"/>
        <v>12225</v>
      </c>
      <c r="I37" s="27">
        <f t="shared" si="7"/>
        <v>3901</v>
      </c>
      <c r="J37" s="24">
        <v>136</v>
      </c>
      <c r="K37" s="21">
        <v>24</v>
      </c>
      <c r="L37" s="185">
        <f t="shared" si="8"/>
        <v>136</v>
      </c>
      <c r="M37" s="185">
        <f t="shared" si="9"/>
        <v>24</v>
      </c>
      <c r="N37" s="21">
        <v>2</v>
      </c>
      <c r="O37" s="26">
        <v>1</v>
      </c>
      <c r="P37" s="21">
        <v>7</v>
      </c>
      <c r="Q37" s="26">
        <v>0</v>
      </c>
      <c r="R37" s="21">
        <v>127</v>
      </c>
      <c r="S37" s="26">
        <v>23</v>
      </c>
      <c r="T37" s="52">
        <v>3051</v>
      </c>
      <c r="U37" s="21">
        <v>707</v>
      </c>
      <c r="V37" s="185">
        <f t="shared" si="10"/>
        <v>3051</v>
      </c>
      <c r="W37" s="185">
        <f t="shared" si="11"/>
        <v>707</v>
      </c>
      <c r="X37" s="21">
        <v>12</v>
      </c>
      <c r="Y37" s="26">
        <v>1</v>
      </c>
      <c r="Z37" s="21">
        <v>40</v>
      </c>
      <c r="AA37" s="26">
        <v>3</v>
      </c>
      <c r="AB37" s="21">
        <v>2999</v>
      </c>
      <c r="AC37" s="26">
        <v>703</v>
      </c>
      <c r="AD37" s="52">
        <v>3923</v>
      </c>
      <c r="AE37" s="21">
        <v>985</v>
      </c>
      <c r="AF37" s="185">
        <f t="shared" si="12"/>
        <v>3923</v>
      </c>
      <c r="AG37" s="185">
        <f t="shared" si="13"/>
        <v>985</v>
      </c>
      <c r="AH37" s="21">
        <v>41</v>
      </c>
      <c r="AI37" s="26">
        <v>11</v>
      </c>
      <c r="AJ37" s="21">
        <v>143</v>
      </c>
      <c r="AK37" s="26">
        <v>16</v>
      </c>
      <c r="AL37" s="21">
        <v>3739</v>
      </c>
      <c r="AM37" s="26">
        <v>958</v>
      </c>
      <c r="AN37" s="52">
        <v>2435</v>
      </c>
      <c r="AO37" s="21">
        <v>891</v>
      </c>
      <c r="AP37" s="185">
        <f t="shared" si="14"/>
        <v>2435</v>
      </c>
      <c r="AQ37" s="185">
        <f t="shared" si="15"/>
        <v>891</v>
      </c>
      <c r="AR37" s="21">
        <v>21</v>
      </c>
      <c r="AS37" s="26">
        <v>8</v>
      </c>
      <c r="AT37" s="21">
        <v>31</v>
      </c>
      <c r="AU37" s="26">
        <v>13</v>
      </c>
      <c r="AV37" s="21">
        <v>2383</v>
      </c>
      <c r="AW37" s="26">
        <v>870</v>
      </c>
      <c r="AX37" s="52">
        <v>2985</v>
      </c>
      <c r="AY37" s="21">
        <v>1348</v>
      </c>
      <c r="AZ37" s="185">
        <f t="shared" si="16"/>
        <v>2985</v>
      </c>
      <c r="BA37" s="185">
        <f t="shared" si="17"/>
        <v>1348</v>
      </c>
      <c r="BB37" s="21">
        <v>0</v>
      </c>
      <c r="BC37" s="26">
        <v>0</v>
      </c>
      <c r="BD37" s="21">
        <v>8</v>
      </c>
      <c r="BE37" s="26">
        <v>1</v>
      </c>
      <c r="BF37" s="21">
        <v>2977</v>
      </c>
      <c r="BG37" s="27">
        <v>1347</v>
      </c>
    </row>
    <row r="38" spans="1:59" x14ac:dyDescent="0.3">
      <c r="A38" s="41" t="s">
        <v>35</v>
      </c>
      <c r="B38" s="46">
        <f t="shared" si="0"/>
        <v>12891</v>
      </c>
      <c r="C38" s="21">
        <f t="shared" si="1"/>
        <v>4224</v>
      </c>
      <c r="D38" s="21">
        <f t="shared" si="2"/>
        <v>105</v>
      </c>
      <c r="E38" s="26">
        <f t="shared" si="3"/>
        <v>22</v>
      </c>
      <c r="F38" s="21">
        <f t="shared" si="4"/>
        <v>228</v>
      </c>
      <c r="G38" s="26">
        <f t="shared" si="5"/>
        <v>32</v>
      </c>
      <c r="H38" s="21">
        <f t="shared" si="6"/>
        <v>12558</v>
      </c>
      <c r="I38" s="27">
        <f t="shared" si="7"/>
        <v>4170</v>
      </c>
      <c r="J38" s="24">
        <v>138</v>
      </c>
      <c r="K38" s="21">
        <v>26</v>
      </c>
      <c r="L38" s="185">
        <f t="shared" si="8"/>
        <v>138</v>
      </c>
      <c r="M38" s="185">
        <f t="shared" si="9"/>
        <v>26</v>
      </c>
      <c r="N38" s="21">
        <v>3</v>
      </c>
      <c r="O38" s="26">
        <v>1</v>
      </c>
      <c r="P38" s="21">
        <v>7</v>
      </c>
      <c r="Q38" s="26">
        <v>0</v>
      </c>
      <c r="R38" s="21">
        <v>128</v>
      </c>
      <c r="S38" s="26">
        <v>25</v>
      </c>
      <c r="T38" s="52">
        <v>3197</v>
      </c>
      <c r="U38" s="21">
        <v>757</v>
      </c>
      <c r="V38" s="185">
        <f t="shared" si="10"/>
        <v>3197</v>
      </c>
      <c r="W38" s="185">
        <f t="shared" si="11"/>
        <v>757</v>
      </c>
      <c r="X38" s="21">
        <v>31</v>
      </c>
      <c r="Y38" s="26">
        <v>3</v>
      </c>
      <c r="Z38" s="21">
        <v>76</v>
      </c>
      <c r="AA38" s="26">
        <v>7</v>
      </c>
      <c r="AB38" s="21">
        <v>3090</v>
      </c>
      <c r="AC38" s="26">
        <v>747</v>
      </c>
      <c r="AD38" s="52">
        <v>3851</v>
      </c>
      <c r="AE38" s="21">
        <v>990</v>
      </c>
      <c r="AF38" s="185">
        <f t="shared" si="12"/>
        <v>3851</v>
      </c>
      <c r="AG38" s="185">
        <f t="shared" si="13"/>
        <v>990</v>
      </c>
      <c r="AH38" s="21">
        <v>53</v>
      </c>
      <c r="AI38" s="26">
        <v>12</v>
      </c>
      <c r="AJ38" s="21">
        <v>103</v>
      </c>
      <c r="AK38" s="26">
        <v>12</v>
      </c>
      <c r="AL38" s="21">
        <v>3695</v>
      </c>
      <c r="AM38" s="26">
        <v>966</v>
      </c>
      <c r="AN38" s="52">
        <v>2500</v>
      </c>
      <c r="AO38" s="21">
        <v>959</v>
      </c>
      <c r="AP38" s="185">
        <f t="shared" si="14"/>
        <v>2500</v>
      </c>
      <c r="AQ38" s="185">
        <f t="shared" si="15"/>
        <v>959</v>
      </c>
      <c r="AR38" s="21">
        <v>18</v>
      </c>
      <c r="AS38" s="26">
        <v>6</v>
      </c>
      <c r="AT38" s="21">
        <v>34</v>
      </c>
      <c r="AU38" s="26">
        <v>12</v>
      </c>
      <c r="AV38" s="21">
        <v>2448</v>
      </c>
      <c r="AW38" s="26">
        <v>941</v>
      </c>
      <c r="AX38" s="52">
        <v>3205</v>
      </c>
      <c r="AY38" s="21">
        <v>1492</v>
      </c>
      <c r="AZ38" s="185">
        <f t="shared" si="16"/>
        <v>3205</v>
      </c>
      <c r="BA38" s="185">
        <f t="shared" si="17"/>
        <v>1492</v>
      </c>
      <c r="BB38" s="21">
        <v>0</v>
      </c>
      <c r="BC38" s="26">
        <v>0</v>
      </c>
      <c r="BD38" s="21">
        <v>8</v>
      </c>
      <c r="BE38" s="26">
        <v>1</v>
      </c>
      <c r="BF38" s="21">
        <v>3197</v>
      </c>
      <c r="BG38" s="27">
        <v>1491</v>
      </c>
    </row>
    <row r="39" spans="1:59" x14ac:dyDescent="0.3">
      <c r="A39" s="41" t="s">
        <v>36</v>
      </c>
      <c r="B39" s="46">
        <f t="shared" si="0"/>
        <v>13078</v>
      </c>
      <c r="C39" s="21">
        <f t="shared" si="1"/>
        <v>4483</v>
      </c>
      <c r="D39" s="21">
        <f t="shared" si="2"/>
        <v>83</v>
      </c>
      <c r="E39" s="26">
        <f t="shared" si="3"/>
        <v>18</v>
      </c>
      <c r="F39" s="21">
        <f t="shared" si="4"/>
        <v>225</v>
      </c>
      <c r="G39" s="26">
        <f t="shared" si="5"/>
        <v>32</v>
      </c>
      <c r="H39" s="21">
        <f t="shared" si="6"/>
        <v>12770</v>
      </c>
      <c r="I39" s="27">
        <f t="shared" si="7"/>
        <v>4433</v>
      </c>
      <c r="J39" s="24">
        <v>135</v>
      </c>
      <c r="K39" s="21">
        <v>25</v>
      </c>
      <c r="L39" s="185">
        <f t="shared" si="8"/>
        <v>135</v>
      </c>
      <c r="M39" s="185">
        <f t="shared" si="9"/>
        <v>25</v>
      </c>
      <c r="N39" s="21">
        <v>2</v>
      </c>
      <c r="O39" s="26">
        <v>0</v>
      </c>
      <c r="P39" s="21">
        <v>7</v>
      </c>
      <c r="Q39" s="26">
        <v>0</v>
      </c>
      <c r="R39" s="21">
        <v>126</v>
      </c>
      <c r="S39" s="26">
        <v>25</v>
      </c>
      <c r="T39" s="52">
        <v>3233</v>
      </c>
      <c r="U39" s="21">
        <v>794</v>
      </c>
      <c r="V39" s="185">
        <f t="shared" si="10"/>
        <v>3233</v>
      </c>
      <c r="W39" s="185">
        <f t="shared" si="11"/>
        <v>794</v>
      </c>
      <c r="X39" s="21">
        <v>24</v>
      </c>
      <c r="Y39" s="26">
        <v>2</v>
      </c>
      <c r="Z39" s="21">
        <v>79</v>
      </c>
      <c r="AA39" s="26">
        <v>8</v>
      </c>
      <c r="AB39" s="21">
        <v>3130</v>
      </c>
      <c r="AC39" s="26">
        <v>784</v>
      </c>
      <c r="AD39" s="52">
        <v>3725</v>
      </c>
      <c r="AE39" s="21">
        <v>994</v>
      </c>
      <c r="AF39" s="185">
        <f t="shared" si="12"/>
        <v>3725</v>
      </c>
      <c r="AG39" s="185">
        <f t="shared" si="13"/>
        <v>994</v>
      </c>
      <c r="AH39" s="21">
        <v>49</v>
      </c>
      <c r="AI39" s="26">
        <v>15</v>
      </c>
      <c r="AJ39" s="21">
        <v>100</v>
      </c>
      <c r="AK39" s="26">
        <v>11</v>
      </c>
      <c r="AL39" s="21">
        <v>3576</v>
      </c>
      <c r="AM39" s="26">
        <v>968</v>
      </c>
      <c r="AN39" s="52">
        <v>2597</v>
      </c>
      <c r="AO39" s="21">
        <v>1061</v>
      </c>
      <c r="AP39" s="185">
        <f t="shared" si="14"/>
        <v>2597</v>
      </c>
      <c r="AQ39" s="185">
        <f t="shared" si="15"/>
        <v>1061</v>
      </c>
      <c r="AR39" s="21">
        <v>8</v>
      </c>
      <c r="AS39" s="26">
        <v>1</v>
      </c>
      <c r="AT39" s="21">
        <v>32</v>
      </c>
      <c r="AU39" s="26">
        <v>11</v>
      </c>
      <c r="AV39" s="21">
        <v>2557</v>
      </c>
      <c r="AW39" s="26">
        <v>1049</v>
      </c>
      <c r="AX39" s="52">
        <v>3388</v>
      </c>
      <c r="AY39" s="21">
        <v>1609</v>
      </c>
      <c r="AZ39" s="185">
        <f t="shared" si="16"/>
        <v>3388</v>
      </c>
      <c r="BA39" s="185">
        <f t="shared" si="17"/>
        <v>1609</v>
      </c>
      <c r="BB39" s="21">
        <v>0</v>
      </c>
      <c r="BC39" s="26">
        <v>0</v>
      </c>
      <c r="BD39" s="21">
        <v>7</v>
      </c>
      <c r="BE39" s="26">
        <v>2</v>
      </c>
      <c r="BF39" s="21">
        <v>3381</v>
      </c>
      <c r="BG39" s="27">
        <v>1607</v>
      </c>
    </row>
    <row r="40" spans="1:59" x14ac:dyDescent="0.3">
      <c r="A40" s="41" t="s">
        <v>37</v>
      </c>
      <c r="B40" s="46">
        <f t="shared" si="0"/>
        <v>13015</v>
      </c>
      <c r="C40" s="21">
        <f t="shared" si="1"/>
        <v>4550</v>
      </c>
      <c r="D40" s="21">
        <f t="shared" si="2"/>
        <v>87</v>
      </c>
      <c r="E40" s="26">
        <f t="shared" si="3"/>
        <v>18</v>
      </c>
      <c r="F40" s="21">
        <f t="shared" si="4"/>
        <v>229</v>
      </c>
      <c r="G40" s="26">
        <f t="shared" si="5"/>
        <v>33</v>
      </c>
      <c r="H40" s="21">
        <f t="shared" si="6"/>
        <v>12699</v>
      </c>
      <c r="I40" s="27">
        <f t="shared" si="7"/>
        <v>4499</v>
      </c>
      <c r="J40" s="24">
        <v>135</v>
      </c>
      <c r="K40" s="21">
        <v>20</v>
      </c>
      <c r="L40" s="185">
        <f t="shared" si="8"/>
        <v>135</v>
      </c>
      <c r="M40" s="185">
        <f t="shared" si="9"/>
        <v>20</v>
      </c>
      <c r="N40" s="21">
        <v>2</v>
      </c>
      <c r="O40" s="26">
        <v>0</v>
      </c>
      <c r="P40" s="21">
        <v>7</v>
      </c>
      <c r="Q40" s="26">
        <v>0</v>
      </c>
      <c r="R40" s="21">
        <v>126</v>
      </c>
      <c r="S40" s="26">
        <v>20</v>
      </c>
      <c r="T40" s="52">
        <v>3282</v>
      </c>
      <c r="U40" s="21">
        <v>833</v>
      </c>
      <c r="V40" s="185">
        <f t="shared" si="10"/>
        <v>3282</v>
      </c>
      <c r="W40" s="185">
        <f t="shared" si="11"/>
        <v>833</v>
      </c>
      <c r="X40" s="21">
        <v>38</v>
      </c>
      <c r="Y40" s="26">
        <v>6</v>
      </c>
      <c r="Z40" s="21">
        <v>81</v>
      </c>
      <c r="AA40" s="26">
        <v>8</v>
      </c>
      <c r="AB40" s="21">
        <v>3163</v>
      </c>
      <c r="AC40" s="26">
        <v>819</v>
      </c>
      <c r="AD40" s="52">
        <v>3679</v>
      </c>
      <c r="AE40" s="21">
        <v>1006</v>
      </c>
      <c r="AF40" s="185">
        <f t="shared" si="12"/>
        <v>3679</v>
      </c>
      <c r="AG40" s="185">
        <f t="shared" si="13"/>
        <v>1006</v>
      </c>
      <c r="AH40" s="21">
        <v>40</v>
      </c>
      <c r="AI40" s="26">
        <v>12</v>
      </c>
      <c r="AJ40" s="21">
        <v>102</v>
      </c>
      <c r="AK40" s="26">
        <v>15</v>
      </c>
      <c r="AL40" s="21">
        <v>3537</v>
      </c>
      <c r="AM40" s="26">
        <v>979</v>
      </c>
      <c r="AN40" s="52">
        <v>5919</v>
      </c>
      <c r="AO40" s="21">
        <v>2691</v>
      </c>
      <c r="AP40" s="185">
        <f t="shared" si="14"/>
        <v>5919</v>
      </c>
      <c r="AQ40" s="185">
        <f t="shared" si="15"/>
        <v>2691</v>
      </c>
      <c r="AR40" s="21">
        <v>7</v>
      </c>
      <c r="AS40" s="26">
        <v>0</v>
      </c>
      <c r="AT40" s="21">
        <v>39</v>
      </c>
      <c r="AU40" s="26">
        <v>10</v>
      </c>
      <c r="AV40" s="21">
        <v>5873</v>
      </c>
      <c r="AW40" s="26">
        <v>2681</v>
      </c>
      <c r="AX40" s="52">
        <v>0</v>
      </c>
      <c r="AY40" s="21">
        <v>0</v>
      </c>
      <c r="AZ40" s="185">
        <f t="shared" si="16"/>
        <v>0</v>
      </c>
      <c r="BA40" s="185">
        <f t="shared" si="17"/>
        <v>0</v>
      </c>
      <c r="BB40" s="21">
        <v>0</v>
      </c>
      <c r="BC40" s="26">
        <v>0</v>
      </c>
      <c r="BD40" s="21">
        <v>0</v>
      </c>
      <c r="BE40" s="26">
        <v>0</v>
      </c>
      <c r="BF40" s="21">
        <v>0</v>
      </c>
      <c r="BG40" s="27">
        <v>0</v>
      </c>
    </row>
    <row r="41" spans="1:59" x14ac:dyDescent="0.3">
      <c r="A41" s="42" t="s">
        <v>42</v>
      </c>
      <c r="B41" s="47">
        <f t="shared" si="0"/>
        <v>12920</v>
      </c>
      <c r="C41" s="32">
        <f t="shared" si="1"/>
        <v>4621</v>
      </c>
      <c r="D41" s="32">
        <f t="shared" si="2"/>
        <v>87</v>
      </c>
      <c r="E41" s="32">
        <f t="shared" si="3"/>
        <v>18</v>
      </c>
      <c r="F41" s="32">
        <f t="shared" si="4"/>
        <v>228</v>
      </c>
      <c r="G41" s="32">
        <f t="shared" si="5"/>
        <v>33</v>
      </c>
      <c r="H41" s="32">
        <f t="shared" si="6"/>
        <v>12605</v>
      </c>
      <c r="I41" s="33">
        <f t="shared" si="7"/>
        <v>4570</v>
      </c>
      <c r="J41" s="31">
        <v>133</v>
      </c>
      <c r="K41" s="32">
        <v>22</v>
      </c>
      <c r="L41" s="185">
        <f t="shared" si="8"/>
        <v>133</v>
      </c>
      <c r="M41" s="185">
        <f t="shared" si="9"/>
        <v>22</v>
      </c>
      <c r="N41" s="32">
        <v>2</v>
      </c>
      <c r="O41" s="32">
        <v>0</v>
      </c>
      <c r="P41" s="32">
        <v>7</v>
      </c>
      <c r="Q41" s="32">
        <v>0</v>
      </c>
      <c r="R41" s="32">
        <v>124</v>
      </c>
      <c r="S41" s="32">
        <v>22</v>
      </c>
      <c r="T41" s="51">
        <v>3323</v>
      </c>
      <c r="U41" s="32">
        <v>846</v>
      </c>
      <c r="V41" s="185">
        <f t="shared" si="10"/>
        <v>3323</v>
      </c>
      <c r="W41" s="185">
        <f t="shared" si="11"/>
        <v>846</v>
      </c>
      <c r="X41" s="32">
        <v>56</v>
      </c>
      <c r="Y41" s="32">
        <v>10</v>
      </c>
      <c r="Z41" s="32">
        <v>103</v>
      </c>
      <c r="AA41" s="32">
        <v>9</v>
      </c>
      <c r="AB41" s="32">
        <v>3164</v>
      </c>
      <c r="AC41" s="32">
        <v>827</v>
      </c>
      <c r="AD41" s="51">
        <v>3577</v>
      </c>
      <c r="AE41" s="32">
        <v>1015</v>
      </c>
      <c r="AF41" s="185">
        <f t="shared" si="12"/>
        <v>3577</v>
      </c>
      <c r="AG41" s="185">
        <f t="shared" si="13"/>
        <v>1015</v>
      </c>
      <c r="AH41" s="32">
        <v>24</v>
      </c>
      <c r="AI41" s="32">
        <v>8</v>
      </c>
      <c r="AJ41" s="32">
        <v>86</v>
      </c>
      <c r="AK41" s="32">
        <v>16</v>
      </c>
      <c r="AL41" s="32">
        <v>3467</v>
      </c>
      <c r="AM41" s="32">
        <v>991</v>
      </c>
      <c r="AN41" s="51">
        <v>5887</v>
      </c>
      <c r="AO41" s="32">
        <v>2738</v>
      </c>
      <c r="AP41" s="185">
        <f t="shared" si="14"/>
        <v>5887</v>
      </c>
      <c r="AQ41" s="185">
        <f t="shared" si="15"/>
        <v>2738</v>
      </c>
      <c r="AR41" s="32">
        <v>5</v>
      </c>
      <c r="AS41" s="32">
        <v>0</v>
      </c>
      <c r="AT41" s="32">
        <v>32</v>
      </c>
      <c r="AU41" s="32">
        <v>8</v>
      </c>
      <c r="AV41" s="32">
        <v>5850</v>
      </c>
      <c r="AW41" s="32">
        <v>2730</v>
      </c>
      <c r="AX41" s="51">
        <v>0</v>
      </c>
      <c r="AY41" s="32">
        <v>0</v>
      </c>
      <c r="AZ41" s="185">
        <f t="shared" si="16"/>
        <v>0</v>
      </c>
      <c r="BA41" s="185">
        <f t="shared" si="17"/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3">
        <v>0</v>
      </c>
    </row>
    <row r="42" spans="1:59" x14ac:dyDescent="0.3">
      <c r="A42" s="146" t="s">
        <v>43</v>
      </c>
      <c r="B42" s="147">
        <f t="shared" si="0"/>
        <v>12991</v>
      </c>
      <c r="C42" s="142">
        <f t="shared" si="1"/>
        <v>4774</v>
      </c>
      <c r="D42" s="142">
        <f t="shared" si="2"/>
        <v>90</v>
      </c>
      <c r="E42" s="142">
        <f t="shared" si="3"/>
        <v>20</v>
      </c>
      <c r="F42" s="142">
        <f t="shared" si="4"/>
        <v>232</v>
      </c>
      <c r="G42" s="142">
        <f t="shared" si="5"/>
        <v>34</v>
      </c>
      <c r="H42" s="142">
        <f t="shared" si="6"/>
        <v>12669</v>
      </c>
      <c r="I42" s="143">
        <f t="shared" si="7"/>
        <v>4720</v>
      </c>
      <c r="J42" s="148">
        <v>130</v>
      </c>
      <c r="K42" s="142">
        <v>21</v>
      </c>
      <c r="L42" s="185">
        <f t="shared" si="8"/>
        <v>130</v>
      </c>
      <c r="M42" s="185">
        <f t="shared" si="9"/>
        <v>21</v>
      </c>
      <c r="N42" s="142">
        <v>2</v>
      </c>
      <c r="O42" s="142">
        <v>0</v>
      </c>
      <c r="P42" s="142">
        <v>6</v>
      </c>
      <c r="Q42" s="142">
        <v>0</v>
      </c>
      <c r="R42" s="142">
        <v>122</v>
      </c>
      <c r="S42" s="142">
        <v>21</v>
      </c>
      <c r="T42" s="149">
        <v>3249</v>
      </c>
      <c r="U42" s="142">
        <v>832</v>
      </c>
      <c r="V42" s="185">
        <f t="shared" si="10"/>
        <v>3249</v>
      </c>
      <c r="W42" s="185">
        <f t="shared" si="11"/>
        <v>832</v>
      </c>
      <c r="X42" s="142">
        <v>56</v>
      </c>
      <c r="Y42" s="142">
        <v>10</v>
      </c>
      <c r="Z42" s="142">
        <v>103</v>
      </c>
      <c r="AA42" s="142">
        <v>9</v>
      </c>
      <c r="AB42" s="142">
        <v>3090</v>
      </c>
      <c r="AC42" s="142">
        <v>813</v>
      </c>
      <c r="AD42" s="149">
        <v>3554</v>
      </c>
      <c r="AE42" s="142">
        <v>1031</v>
      </c>
      <c r="AF42" s="185">
        <f t="shared" si="12"/>
        <v>3554</v>
      </c>
      <c r="AG42" s="185">
        <f t="shared" si="13"/>
        <v>1031</v>
      </c>
      <c r="AH42" s="142">
        <v>23</v>
      </c>
      <c r="AI42" s="142">
        <v>8</v>
      </c>
      <c r="AJ42" s="142">
        <v>87</v>
      </c>
      <c r="AK42" s="142">
        <v>16</v>
      </c>
      <c r="AL42" s="142">
        <v>3444</v>
      </c>
      <c r="AM42" s="142">
        <v>1007</v>
      </c>
      <c r="AN42" s="149">
        <v>6058</v>
      </c>
      <c r="AO42" s="142">
        <v>2890</v>
      </c>
      <c r="AP42" s="185">
        <f t="shared" si="14"/>
        <v>6058</v>
      </c>
      <c r="AQ42" s="185">
        <f t="shared" si="15"/>
        <v>2890</v>
      </c>
      <c r="AR42" s="142">
        <v>9</v>
      </c>
      <c r="AS42" s="142">
        <v>2</v>
      </c>
      <c r="AT42" s="142">
        <v>36</v>
      </c>
      <c r="AU42" s="142">
        <v>9</v>
      </c>
      <c r="AV42" s="142">
        <v>6013</v>
      </c>
      <c r="AW42" s="142">
        <v>2879</v>
      </c>
      <c r="AX42" s="149">
        <v>0</v>
      </c>
      <c r="AY42" s="142">
        <v>0</v>
      </c>
      <c r="AZ42" s="185">
        <f t="shared" si="16"/>
        <v>0</v>
      </c>
      <c r="BA42" s="185">
        <f t="shared" si="17"/>
        <v>0</v>
      </c>
      <c r="BB42" s="142">
        <v>0</v>
      </c>
      <c r="BC42" s="142">
        <v>0</v>
      </c>
      <c r="BD42" s="142">
        <v>0</v>
      </c>
      <c r="BE42" s="142">
        <v>0</v>
      </c>
      <c r="BF42" s="142">
        <v>0</v>
      </c>
      <c r="BG42" s="143">
        <v>0</v>
      </c>
    </row>
    <row r="43" spans="1:59" x14ac:dyDescent="0.3">
      <c r="A43" s="146">
        <v>2016</v>
      </c>
      <c r="B43" s="161">
        <f t="shared" si="0"/>
        <v>12854</v>
      </c>
      <c r="C43" s="156">
        <f t="shared" si="1"/>
        <v>4821</v>
      </c>
      <c r="D43" s="156">
        <f t="shared" si="2"/>
        <v>90</v>
      </c>
      <c r="E43" s="156">
        <f t="shared" si="3"/>
        <v>21</v>
      </c>
      <c r="F43" s="156">
        <f t="shared" si="4"/>
        <v>229</v>
      </c>
      <c r="G43" s="156">
        <f t="shared" si="5"/>
        <v>32</v>
      </c>
      <c r="H43" s="156">
        <f t="shared" si="6"/>
        <v>12535</v>
      </c>
      <c r="I43" s="157">
        <f t="shared" si="7"/>
        <v>4768</v>
      </c>
      <c r="J43" s="162">
        <f t="shared" ref="J43:K47" si="18">N43+P43+R43</f>
        <v>130</v>
      </c>
      <c r="K43" s="156">
        <f t="shared" si="18"/>
        <v>23</v>
      </c>
      <c r="L43" s="185">
        <f t="shared" si="8"/>
        <v>130</v>
      </c>
      <c r="M43" s="185">
        <f t="shared" si="9"/>
        <v>23</v>
      </c>
      <c r="N43" s="156">
        <v>2</v>
      </c>
      <c r="O43" s="156">
        <v>0</v>
      </c>
      <c r="P43" s="156">
        <v>7</v>
      </c>
      <c r="Q43" s="156">
        <v>0</v>
      </c>
      <c r="R43" s="156">
        <v>121</v>
      </c>
      <c r="S43" s="156">
        <v>23</v>
      </c>
      <c r="T43" s="163">
        <f t="shared" ref="T43:U47" si="19">X43+Z43+AB43</f>
        <v>3215</v>
      </c>
      <c r="U43" s="156">
        <f t="shared" si="19"/>
        <v>824</v>
      </c>
      <c r="V43" s="185">
        <f t="shared" si="10"/>
        <v>3215</v>
      </c>
      <c r="W43" s="185">
        <f t="shared" si="11"/>
        <v>824</v>
      </c>
      <c r="X43" s="156">
        <v>58</v>
      </c>
      <c r="Y43" s="156">
        <v>11</v>
      </c>
      <c r="Z43" s="156">
        <v>109</v>
      </c>
      <c r="AA43" s="156">
        <v>9</v>
      </c>
      <c r="AB43" s="156">
        <v>3048</v>
      </c>
      <c r="AC43" s="156">
        <v>804</v>
      </c>
      <c r="AD43" s="163">
        <f t="shared" ref="AD43:AE47" si="20">AH43+AJ43+AL43</f>
        <v>3636</v>
      </c>
      <c r="AE43" s="156">
        <f t="shared" si="20"/>
        <v>1120</v>
      </c>
      <c r="AF43" s="185">
        <f t="shared" si="12"/>
        <v>3636</v>
      </c>
      <c r="AG43" s="185">
        <f t="shared" si="13"/>
        <v>1120</v>
      </c>
      <c r="AH43" s="156">
        <v>19</v>
      </c>
      <c r="AI43" s="156">
        <v>7</v>
      </c>
      <c r="AJ43" s="156">
        <v>82</v>
      </c>
      <c r="AK43" s="156">
        <v>17</v>
      </c>
      <c r="AL43" s="156">
        <v>3535</v>
      </c>
      <c r="AM43" s="156">
        <v>1096</v>
      </c>
      <c r="AN43" s="163">
        <f t="shared" ref="AN43:AO47" si="21">AR43+AT43+AV43</f>
        <v>5873</v>
      </c>
      <c r="AO43" s="156">
        <f t="shared" si="21"/>
        <v>2854</v>
      </c>
      <c r="AP43" s="185">
        <f t="shared" si="14"/>
        <v>5873</v>
      </c>
      <c r="AQ43" s="185">
        <f t="shared" si="15"/>
        <v>2854</v>
      </c>
      <c r="AR43" s="156">
        <v>11</v>
      </c>
      <c r="AS43" s="156">
        <v>3</v>
      </c>
      <c r="AT43" s="156">
        <v>31</v>
      </c>
      <c r="AU43" s="156">
        <v>6</v>
      </c>
      <c r="AV43" s="156">
        <v>5831</v>
      </c>
      <c r="AW43" s="156">
        <v>2845</v>
      </c>
      <c r="AX43" s="163">
        <v>0</v>
      </c>
      <c r="AY43" s="156">
        <v>0</v>
      </c>
      <c r="AZ43" s="185">
        <f t="shared" si="16"/>
        <v>0</v>
      </c>
      <c r="BA43" s="185">
        <f t="shared" si="17"/>
        <v>0</v>
      </c>
      <c r="BB43" s="156">
        <v>0</v>
      </c>
      <c r="BC43" s="156">
        <v>0</v>
      </c>
      <c r="BD43" s="156">
        <v>0</v>
      </c>
      <c r="BE43" s="156">
        <v>0</v>
      </c>
      <c r="BF43" s="156">
        <v>0</v>
      </c>
      <c r="BG43" s="157">
        <v>0</v>
      </c>
    </row>
    <row r="44" spans="1:59" x14ac:dyDescent="0.3">
      <c r="A44" s="146">
        <v>2017</v>
      </c>
      <c r="B44" s="147">
        <f t="shared" si="0"/>
        <v>12804</v>
      </c>
      <c r="C44" s="142">
        <f t="shared" si="1"/>
        <v>4906</v>
      </c>
      <c r="D44" s="142">
        <f t="shared" si="2"/>
        <v>92</v>
      </c>
      <c r="E44" s="142">
        <f t="shared" si="3"/>
        <v>22</v>
      </c>
      <c r="F44" s="142">
        <f t="shared" si="4"/>
        <v>229</v>
      </c>
      <c r="G44" s="142">
        <f t="shared" si="5"/>
        <v>33</v>
      </c>
      <c r="H44" s="142">
        <f t="shared" si="6"/>
        <v>12483</v>
      </c>
      <c r="I44" s="143">
        <f t="shared" si="7"/>
        <v>4851</v>
      </c>
      <c r="J44" s="148">
        <f t="shared" si="18"/>
        <v>132</v>
      </c>
      <c r="K44" s="142">
        <f t="shared" si="18"/>
        <v>25</v>
      </c>
      <c r="L44" s="185">
        <f t="shared" si="8"/>
        <v>132</v>
      </c>
      <c r="M44" s="185">
        <f t="shared" si="9"/>
        <v>25</v>
      </c>
      <c r="N44" s="142">
        <v>2</v>
      </c>
      <c r="O44" s="142">
        <v>0</v>
      </c>
      <c r="P44" s="142">
        <v>7</v>
      </c>
      <c r="Q44" s="142">
        <v>1</v>
      </c>
      <c r="R44" s="142">
        <v>123</v>
      </c>
      <c r="S44" s="142">
        <v>24</v>
      </c>
      <c r="T44" s="149">
        <f t="shared" si="19"/>
        <v>3229</v>
      </c>
      <c r="U44" s="142">
        <f t="shared" si="19"/>
        <v>827</v>
      </c>
      <c r="V44" s="185">
        <f t="shared" si="10"/>
        <v>3229</v>
      </c>
      <c r="W44" s="185">
        <f t="shared" si="11"/>
        <v>827</v>
      </c>
      <c r="X44" s="142">
        <v>64</v>
      </c>
      <c r="Y44" s="142">
        <v>15</v>
      </c>
      <c r="Z44" s="142">
        <v>110</v>
      </c>
      <c r="AA44" s="142">
        <v>9</v>
      </c>
      <c r="AB44" s="142">
        <v>3055</v>
      </c>
      <c r="AC44" s="142">
        <v>803</v>
      </c>
      <c r="AD44" s="149">
        <f t="shared" si="20"/>
        <v>3688</v>
      </c>
      <c r="AE44" s="142">
        <f t="shared" si="20"/>
        <v>1196</v>
      </c>
      <c r="AF44" s="185">
        <f t="shared" si="12"/>
        <v>3688</v>
      </c>
      <c r="AG44" s="185">
        <f t="shared" si="13"/>
        <v>1196</v>
      </c>
      <c r="AH44" s="142">
        <v>13</v>
      </c>
      <c r="AI44" s="142">
        <v>3</v>
      </c>
      <c r="AJ44" s="142">
        <v>84</v>
      </c>
      <c r="AK44" s="142">
        <v>18</v>
      </c>
      <c r="AL44" s="142">
        <v>3591</v>
      </c>
      <c r="AM44" s="142">
        <v>1175</v>
      </c>
      <c r="AN44" s="149">
        <f t="shared" si="21"/>
        <v>5755</v>
      </c>
      <c r="AO44" s="142">
        <f t="shared" si="21"/>
        <v>2858</v>
      </c>
      <c r="AP44" s="185">
        <f t="shared" si="14"/>
        <v>5755</v>
      </c>
      <c r="AQ44" s="185">
        <f t="shared" si="15"/>
        <v>2858</v>
      </c>
      <c r="AR44" s="142">
        <v>13</v>
      </c>
      <c r="AS44" s="142">
        <v>4</v>
      </c>
      <c r="AT44" s="142">
        <v>28</v>
      </c>
      <c r="AU44" s="142">
        <v>5</v>
      </c>
      <c r="AV44" s="142">
        <v>5714</v>
      </c>
      <c r="AW44" s="142">
        <v>2849</v>
      </c>
      <c r="AX44" s="149">
        <v>0</v>
      </c>
      <c r="AY44" s="142">
        <v>0</v>
      </c>
      <c r="AZ44" s="185">
        <f t="shared" si="16"/>
        <v>0</v>
      </c>
      <c r="BA44" s="185">
        <f t="shared" si="17"/>
        <v>0</v>
      </c>
      <c r="BB44" s="142">
        <v>0</v>
      </c>
      <c r="BC44" s="142">
        <v>0</v>
      </c>
      <c r="BD44" s="142">
        <v>0</v>
      </c>
      <c r="BE44" s="142">
        <v>0</v>
      </c>
      <c r="BF44" s="142">
        <v>0</v>
      </c>
      <c r="BG44" s="143">
        <v>0</v>
      </c>
    </row>
    <row r="45" spans="1:59" ht="17.25" thickBot="1" x14ac:dyDescent="0.35">
      <c r="A45" s="39">
        <v>2018</v>
      </c>
      <c r="B45" s="48">
        <f t="shared" si="0"/>
        <v>12584</v>
      </c>
      <c r="C45" s="36">
        <f t="shared" si="1"/>
        <v>4903</v>
      </c>
      <c r="D45" s="36">
        <f t="shared" si="2"/>
        <v>100</v>
      </c>
      <c r="E45" s="36">
        <f t="shared" si="3"/>
        <v>22</v>
      </c>
      <c r="F45" s="36">
        <f t="shared" si="4"/>
        <v>224</v>
      </c>
      <c r="G45" s="36">
        <f t="shared" si="5"/>
        <v>32</v>
      </c>
      <c r="H45" s="36">
        <f t="shared" si="6"/>
        <v>12260</v>
      </c>
      <c r="I45" s="37">
        <f t="shared" si="7"/>
        <v>4849</v>
      </c>
      <c r="J45" s="35">
        <f t="shared" si="18"/>
        <v>129</v>
      </c>
      <c r="K45" s="36">
        <f t="shared" si="18"/>
        <v>23</v>
      </c>
      <c r="L45" s="185">
        <f t="shared" si="8"/>
        <v>129</v>
      </c>
      <c r="M45" s="185">
        <f t="shared" si="9"/>
        <v>23</v>
      </c>
      <c r="N45" s="36">
        <v>2</v>
      </c>
      <c r="O45" s="36">
        <v>0</v>
      </c>
      <c r="P45" s="36">
        <v>7</v>
      </c>
      <c r="Q45" s="36">
        <v>0</v>
      </c>
      <c r="R45" s="36">
        <v>120</v>
      </c>
      <c r="S45" s="36">
        <v>23</v>
      </c>
      <c r="T45" s="49">
        <f t="shared" si="19"/>
        <v>3160</v>
      </c>
      <c r="U45" s="36">
        <f t="shared" si="19"/>
        <v>795</v>
      </c>
      <c r="V45" s="185">
        <f t="shared" si="10"/>
        <v>3160</v>
      </c>
      <c r="W45" s="185">
        <f t="shared" si="11"/>
        <v>795</v>
      </c>
      <c r="X45" s="36">
        <v>65</v>
      </c>
      <c r="Y45" s="36">
        <v>16</v>
      </c>
      <c r="Z45" s="36">
        <v>111</v>
      </c>
      <c r="AA45" s="36">
        <v>10</v>
      </c>
      <c r="AB45" s="36">
        <v>2984</v>
      </c>
      <c r="AC45" s="36">
        <v>769</v>
      </c>
      <c r="AD45" s="49">
        <f t="shared" si="20"/>
        <v>3696</v>
      </c>
      <c r="AE45" s="36">
        <f t="shared" si="20"/>
        <v>1276</v>
      </c>
      <c r="AF45" s="185">
        <f t="shared" si="12"/>
        <v>3696</v>
      </c>
      <c r="AG45" s="185">
        <f t="shared" si="13"/>
        <v>1276</v>
      </c>
      <c r="AH45" s="36">
        <v>11</v>
      </c>
      <c r="AI45" s="36">
        <v>2</v>
      </c>
      <c r="AJ45" s="36">
        <v>81</v>
      </c>
      <c r="AK45" s="36">
        <v>16</v>
      </c>
      <c r="AL45" s="36">
        <v>3604</v>
      </c>
      <c r="AM45" s="36">
        <v>1258</v>
      </c>
      <c r="AN45" s="49">
        <f t="shared" si="21"/>
        <v>5599</v>
      </c>
      <c r="AO45" s="36">
        <f t="shared" si="21"/>
        <v>2809</v>
      </c>
      <c r="AP45" s="185">
        <f t="shared" si="14"/>
        <v>5599</v>
      </c>
      <c r="AQ45" s="185">
        <f t="shared" si="15"/>
        <v>2809</v>
      </c>
      <c r="AR45" s="36">
        <v>22</v>
      </c>
      <c r="AS45" s="36">
        <v>4</v>
      </c>
      <c r="AT45" s="36">
        <v>25</v>
      </c>
      <c r="AU45" s="36">
        <v>6</v>
      </c>
      <c r="AV45" s="36">
        <v>5552</v>
      </c>
      <c r="AW45" s="36">
        <v>2799</v>
      </c>
      <c r="AX45" s="49">
        <v>0</v>
      </c>
      <c r="AY45" s="36">
        <v>0</v>
      </c>
      <c r="AZ45" s="185">
        <f t="shared" si="16"/>
        <v>0</v>
      </c>
      <c r="BA45" s="185">
        <f t="shared" si="17"/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7">
        <v>0</v>
      </c>
    </row>
    <row r="46" spans="1:59" ht="17.25" thickBot="1" x14ac:dyDescent="0.35">
      <c r="A46" s="39">
        <v>2019</v>
      </c>
      <c r="B46" s="48">
        <f t="shared" si="0"/>
        <v>12327</v>
      </c>
      <c r="C46" s="36">
        <f t="shared" si="1"/>
        <v>4944</v>
      </c>
      <c r="D46" s="36">
        <f t="shared" si="2"/>
        <v>113</v>
      </c>
      <c r="E46" s="36">
        <f t="shared" si="3"/>
        <v>24</v>
      </c>
      <c r="F46" s="36">
        <f t="shared" si="4"/>
        <v>225</v>
      </c>
      <c r="G46" s="36">
        <f t="shared" si="5"/>
        <v>36</v>
      </c>
      <c r="H46" s="36">
        <f t="shared" si="6"/>
        <v>11989</v>
      </c>
      <c r="I46" s="37">
        <f t="shared" si="7"/>
        <v>4884</v>
      </c>
      <c r="J46" s="35">
        <f t="shared" si="18"/>
        <v>128</v>
      </c>
      <c r="K46" s="36">
        <f t="shared" si="18"/>
        <v>21</v>
      </c>
      <c r="L46" s="185">
        <f t="shared" si="8"/>
        <v>128</v>
      </c>
      <c r="M46" s="185">
        <f t="shared" si="9"/>
        <v>21</v>
      </c>
      <c r="N46" s="36">
        <v>2</v>
      </c>
      <c r="O46" s="36">
        <v>0</v>
      </c>
      <c r="P46" s="36">
        <v>7</v>
      </c>
      <c r="Q46" s="36">
        <v>0</v>
      </c>
      <c r="R46" s="36">
        <v>119</v>
      </c>
      <c r="S46" s="36">
        <v>21</v>
      </c>
      <c r="T46" s="49">
        <f t="shared" si="19"/>
        <v>3146</v>
      </c>
      <c r="U46" s="36">
        <f t="shared" si="19"/>
        <v>816</v>
      </c>
      <c r="V46" s="185">
        <f t="shared" si="10"/>
        <v>3146</v>
      </c>
      <c r="W46" s="185">
        <f t="shared" si="11"/>
        <v>816</v>
      </c>
      <c r="X46" s="36">
        <v>68</v>
      </c>
      <c r="Y46" s="36">
        <v>16</v>
      </c>
      <c r="Z46" s="36">
        <v>122</v>
      </c>
      <c r="AA46" s="36">
        <v>14</v>
      </c>
      <c r="AB46" s="36">
        <v>2956</v>
      </c>
      <c r="AC46" s="36">
        <v>786</v>
      </c>
      <c r="AD46" s="49">
        <f t="shared" si="20"/>
        <v>3645</v>
      </c>
      <c r="AE46" s="36">
        <f t="shared" si="20"/>
        <v>1313</v>
      </c>
      <c r="AF46" s="185">
        <f t="shared" si="12"/>
        <v>3645</v>
      </c>
      <c r="AG46" s="185">
        <f t="shared" si="13"/>
        <v>1313</v>
      </c>
      <c r="AH46" s="36">
        <v>13</v>
      </c>
      <c r="AI46" s="36">
        <v>3</v>
      </c>
      <c r="AJ46" s="36">
        <v>71</v>
      </c>
      <c r="AK46" s="36">
        <v>14</v>
      </c>
      <c r="AL46" s="36">
        <v>3561</v>
      </c>
      <c r="AM46" s="36">
        <v>1296</v>
      </c>
      <c r="AN46" s="49">
        <f t="shared" si="21"/>
        <v>5408</v>
      </c>
      <c r="AO46" s="36">
        <f t="shared" si="21"/>
        <v>2794</v>
      </c>
      <c r="AP46" s="185">
        <f t="shared" si="14"/>
        <v>5408</v>
      </c>
      <c r="AQ46" s="185">
        <f t="shared" si="15"/>
        <v>2794</v>
      </c>
      <c r="AR46" s="36">
        <v>30</v>
      </c>
      <c r="AS46" s="36">
        <v>5</v>
      </c>
      <c r="AT46" s="36">
        <v>25</v>
      </c>
      <c r="AU46" s="36">
        <v>8</v>
      </c>
      <c r="AV46" s="36">
        <v>5353</v>
      </c>
      <c r="AW46" s="36">
        <v>2781</v>
      </c>
      <c r="AX46" s="49">
        <v>0</v>
      </c>
      <c r="AY46" s="36">
        <v>0</v>
      </c>
      <c r="AZ46" s="185">
        <f t="shared" si="16"/>
        <v>0</v>
      </c>
      <c r="BA46" s="185">
        <f t="shared" si="17"/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7">
        <v>0</v>
      </c>
    </row>
    <row r="47" spans="1:59" ht="17.25" thickBot="1" x14ac:dyDescent="0.35">
      <c r="A47" s="39">
        <v>2020</v>
      </c>
      <c r="B47" s="48">
        <f t="shared" si="0"/>
        <v>12178</v>
      </c>
      <c r="C47" s="36">
        <f t="shared" si="1"/>
        <v>5000</v>
      </c>
      <c r="D47" s="36">
        <f t="shared" si="2"/>
        <v>111</v>
      </c>
      <c r="E47" s="36">
        <f t="shared" si="3"/>
        <v>23</v>
      </c>
      <c r="F47" s="36">
        <f t="shared" si="4"/>
        <v>224</v>
      </c>
      <c r="G47" s="36">
        <f t="shared" si="5"/>
        <v>38</v>
      </c>
      <c r="H47" s="36">
        <f t="shared" si="6"/>
        <v>11843</v>
      </c>
      <c r="I47" s="37">
        <f t="shared" si="7"/>
        <v>4939</v>
      </c>
      <c r="J47" s="35">
        <f t="shared" si="18"/>
        <v>131</v>
      </c>
      <c r="K47" s="36">
        <f t="shared" si="18"/>
        <v>23</v>
      </c>
      <c r="L47" s="185">
        <f t="shared" si="8"/>
        <v>131</v>
      </c>
      <c r="M47" s="185">
        <f t="shared" si="9"/>
        <v>23</v>
      </c>
      <c r="N47" s="36">
        <v>2</v>
      </c>
      <c r="O47" s="36">
        <v>0</v>
      </c>
      <c r="P47" s="36">
        <v>7</v>
      </c>
      <c r="Q47" s="36">
        <v>0</v>
      </c>
      <c r="R47" s="36">
        <v>122</v>
      </c>
      <c r="S47" s="36">
        <v>23</v>
      </c>
      <c r="T47" s="49">
        <f t="shared" si="19"/>
        <v>3166</v>
      </c>
      <c r="U47" s="36">
        <f t="shared" si="19"/>
        <v>827</v>
      </c>
      <c r="V47" s="185">
        <f t="shared" si="10"/>
        <v>3166</v>
      </c>
      <c r="W47" s="185">
        <f t="shared" si="11"/>
        <v>827</v>
      </c>
      <c r="X47" s="36">
        <v>66</v>
      </c>
      <c r="Y47" s="36">
        <v>15</v>
      </c>
      <c r="Z47" s="36">
        <v>129</v>
      </c>
      <c r="AA47" s="36">
        <v>13</v>
      </c>
      <c r="AB47" s="36">
        <v>2971</v>
      </c>
      <c r="AC47" s="36">
        <v>799</v>
      </c>
      <c r="AD47" s="49">
        <f t="shared" si="20"/>
        <v>3537</v>
      </c>
      <c r="AE47" s="36">
        <f t="shared" si="20"/>
        <v>1360</v>
      </c>
      <c r="AF47" s="185">
        <f t="shared" si="12"/>
        <v>3537</v>
      </c>
      <c r="AG47" s="185">
        <f t="shared" si="13"/>
        <v>1360</v>
      </c>
      <c r="AH47" s="36">
        <v>14</v>
      </c>
      <c r="AI47" s="36">
        <v>4</v>
      </c>
      <c r="AJ47" s="36">
        <v>65</v>
      </c>
      <c r="AK47" s="36">
        <v>15</v>
      </c>
      <c r="AL47" s="36">
        <v>3458</v>
      </c>
      <c r="AM47" s="36">
        <v>1341</v>
      </c>
      <c r="AN47" s="49">
        <f t="shared" si="21"/>
        <v>5344</v>
      </c>
      <c r="AO47" s="36">
        <f t="shared" si="21"/>
        <v>2790</v>
      </c>
      <c r="AP47" s="185">
        <f t="shared" si="14"/>
        <v>5344</v>
      </c>
      <c r="AQ47" s="185">
        <f t="shared" si="15"/>
        <v>2790</v>
      </c>
      <c r="AR47" s="36">
        <v>29</v>
      </c>
      <c r="AS47" s="36">
        <v>4</v>
      </c>
      <c r="AT47" s="36">
        <v>23</v>
      </c>
      <c r="AU47" s="36">
        <v>10</v>
      </c>
      <c r="AV47" s="36">
        <v>5292</v>
      </c>
      <c r="AW47" s="36">
        <v>2776</v>
      </c>
      <c r="AX47" s="49">
        <v>0</v>
      </c>
      <c r="AY47" s="36">
        <v>0</v>
      </c>
      <c r="AZ47" s="185">
        <f t="shared" si="16"/>
        <v>0</v>
      </c>
      <c r="BA47" s="185">
        <f t="shared" si="17"/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7">
        <v>0</v>
      </c>
    </row>
    <row r="48" spans="1:59" ht="17.25" thickBot="1" x14ac:dyDescent="0.35">
      <c r="A48" s="39">
        <v>2021</v>
      </c>
      <c r="B48" s="48">
        <f t="shared" si="0"/>
        <v>12028</v>
      </c>
      <c r="C48" s="36">
        <f t="shared" si="1"/>
        <v>5023</v>
      </c>
      <c r="D48" s="36">
        <f t="shared" si="2"/>
        <v>110</v>
      </c>
      <c r="E48" s="36">
        <f t="shared" si="3"/>
        <v>23</v>
      </c>
      <c r="F48" s="36">
        <f t="shared" si="4"/>
        <v>224</v>
      </c>
      <c r="G48" s="36">
        <f t="shared" si="5"/>
        <v>41</v>
      </c>
      <c r="H48" s="36">
        <f t="shared" si="6"/>
        <v>11694</v>
      </c>
      <c r="I48" s="37">
        <f t="shared" si="7"/>
        <v>4959</v>
      </c>
      <c r="J48" s="35">
        <v>130</v>
      </c>
      <c r="K48" s="36">
        <v>22</v>
      </c>
      <c r="L48" s="185">
        <f t="shared" si="8"/>
        <v>130</v>
      </c>
      <c r="M48" s="185">
        <f t="shared" si="9"/>
        <v>22</v>
      </c>
      <c r="N48" s="36">
        <v>2</v>
      </c>
      <c r="O48" s="36">
        <v>0</v>
      </c>
      <c r="P48" s="36">
        <v>7</v>
      </c>
      <c r="Q48" s="36">
        <v>0</v>
      </c>
      <c r="R48" s="36">
        <v>121</v>
      </c>
      <c r="S48" s="36">
        <v>22</v>
      </c>
      <c r="T48" s="49">
        <v>3118</v>
      </c>
      <c r="U48" s="36">
        <v>820</v>
      </c>
      <c r="V48" s="185">
        <f t="shared" si="10"/>
        <v>3118</v>
      </c>
      <c r="W48" s="185">
        <f t="shared" si="11"/>
        <v>820</v>
      </c>
      <c r="X48" s="36">
        <v>64</v>
      </c>
      <c r="Y48" s="36">
        <v>15</v>
      </c>
      <c r="Z48" s="36">
        <v>133</v>
      </c>
      <c r="AA48" s="36">
        <v>12</v>
      </c>
      <c r="AB48" s="36">
        <v>2921</v>
      </c>
      <c r="AC48" s="36">
        <v>793</v>
      </c>
      <c r="AD48" s="49">
        <v>3438</v>
      </c>
      <c r="AE48" s="36">
        <v>1397</v>
      </c>
      <c r="AF48" s="185">
        <f t="shared" si="12"/>
        <v>3438</v>
      </c>
      <c r="AG48" s="185">
        <f t="shared" si="13"/>
        <v>1397</v>
      </c>
      <c r="AH48" s="36">
        <v>14</v>
      </c>
      <c r="AI48" s="36">
        <v>5</v>
      </c>
      <c r="AJ48" s="36">
        <v>56</v>
      </c>
      <c r="AK48" s="36">
        <v>16</v>
      </c>
      <c r="AL48" s="36">
        <v>3368</v>
      </c>
      <c r="AM48" s="36">
        <v>1376</v>
      </c>
      <c r="AN48" s="49">
        <v>5342</v>
      </c>
      <c r="AO48" s="36">
        <v>2784</v>
      </c>
      <c r="AP48" s="185">
        <f t="shared" si="14"/>
        <v>5342</v>
      </c>
      <c r="AQ48" s="185">
        <f t="shared" si="15"/>
        <v>2784</v>
      </c>
      <c r="AR48" s="36">
        <v>30</v>
      </c>
      <c r="AS48" s="36">
        <v>3</v>
      </c>
      <c r="AT48" s="36">
        <v>28</v>
      </c>
      <c r="AU48" s="36">
        <v>13</v>
      </c>
      <c r="AV48" s="36">
        <v>5284</v>
      </c>
      <c r="AW48" s="36">
        <v>2768</v>
      </c>
      <c r="AX48" s="49">
        <v>0</v>
      </c>
      <c r="AY48" s="36">
        <v>0</v>
      </c>
      <c r="AZ48" s="185">
        <f t="shared" si="16"/>
        <v>0</v>
      </c>
      <c r="BA48" s="185">
        <f t="shared" si="17"/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7">
        <v>0</v>
      </c>
    </row>
    <row r="49" spans="1:53" x14ac:dyDescent="0.3">
      <c r="A49" s="168" t="s">
        <v>86</v>
      </c>
      <c r="L49" s="185">
        <f t="shared" si="8"/>
        <v>0</v>
      </c>
      <c r="M49" s="185">
        <f t="shared" si="9"/>
        <v>0</v>
      </c>
      <c r="V49" s="185">
        <f t="shared" si="10"/>
        <v>0</v>
      </c>
      <c r="W49" s="185">
        <f t="shared" si="11"/>
        <v>0</v>
      </c>
      <c r="AF49" s="185">
        <f t="shared" si="12"/>
        <v>0</v>
      </c>
      <c r="AG49" s="185">
        <f t="shared" si="13"/>
        <v>0</v>
      </c>
      <c r="AP49" s="185">
        <f t="shared" si="14"/>
        <v>0</v>
      </c>
      <c r="AQ49" s="185">
        <f t="shared" si="15"/>
        <v>0</v>
      </c>
      <c r="AZ49" s="185">
        <f t="shared" si="16"/>
        <v>0</v>
      </c>
      <c r="BA49" s="185">
        <f t="shared" si="17"/>
        <v>0</v>
      </c>
    </row>
    <row r="50" spans="1:53" x14ac:dyDescent="0.3">
      <c r="A50" s="168" t="s">
        <v>91</v>
      </c>
      <c r="L50" s="185">
        <f t="shared" si="8"/>
        <v>0</v>
      </c>
      <c r="M50" s="185">
        <f t="shared" si="9"/>
        <v>0</v>
      </c>
      <c r="V50" s="185">
        <f t="shared" si="10"/>
        <v>0</v>
      </c>
      <c r="W50" s="185">
        <f t="shared" si="11"/>
        <v>0</v>
      </c>
      <c r="AF50" s="185">
        <f t="shared" si="12"/>
        <v>0</v>
      </c>
      <c r="AG50" s="185">
        <f t="shared" si="13"/>
        <v>0</v>
      </c>
      <c r="AP50" s="185">
        <f t="shared" si="14"/>
        <v>0</v>
      </c>
      <c r="AQ50" s="185">
        <f t="shared" si="15"/>
        <v>0</v>
      </c>
      <c r="AZ50" s="185">
        <f t="shared" si="16"/>
        <v>0</v>
      </c>
      <c r="BA50" s="185">
        <f t="shared" si="17"/>
        <v>0</v>
      </c>
    </row>
    <row r="51" spans="1:53" x14ac:dyDescent="0.3">
      <c r="A51" s="168" t="s">
        <v>87</v>
      </c>
      <c r="L51" s="185">
        <f t="shared" si="8"/>
        <v>0</v>
      </c>
      <c r="M51" s="185">
        <f t="shared" si="9"/>
        <v>0</v>
      </c>
      <c r="V51" s="185">
        <f t="shared" si="10"/>
        <v>0</v>
      </c>
      <c r="W51" s="185">
        <f t="shared" si="11"/>
        <v>0</v>
      </c>
      <c r="AF51" s="185">
        <f t="shared" si="12"/>
        <v>0</v>
      </c>
      <c r="AG51" s="185">
        <f t="shared" si="13"/>
        <v>0</v>
      </c>
      <c r="AP51" s="185">
        <f t="shared" si="14"/>
        <v>0</v>
      </c>
      <c r="AQ51" s="185">
        <f t="shared" si="15"/>
        <v>0</v>
      </c>
      <c r="AZ51" s="185">
        <f t="shared" si="16"/>
        <v>0</v>
      </c>
      <c r="BA51" s="185">
        <f t="shared" si="17"/>
        <v>0</v>
      </c>
    </row>
    <row r="52" spans="1:53" x14ac:dyDescent="0.3">
      <c r="A52" s="168" t="s">
        <v>88</v>
      </c>
      <c r="L52" s="185">
        <f t="shared" si="8"/>
        <v>0</v>
      </c>
      <c r="M52" s="185">
        <f t="shared" si="9"/>
        <v>0</v>
      </c>
      <c r="V52" s="185">
        <f t="shared" si="10"/>
        <v>0</v>
      </c>
      <c r="W52" s="185">
        <f t="shared" si="11"/>
        <v>0</v>
      </c>
      <c r="AF52" s="185">
        <f t="shared" si="12"/>
        <v>0</v>
      </c>
      <c r="AG52" s="185">
        <f t="shared" si="13"/>
        <v>0</v>
      </c>
      <c r="AP52" s="185">
        <f t="shared" si="14"/>
        <v>0</v>
      </c>
      <c r="AQ52" s="185">
        <f t="shared" si="15"/>
        <v>0</v>
      </c>
      <c r="AZ52" s="185">
        <f t="shared" si="16"/>
        <v>0</v>
      </c>
      <c r="BA52" s="185">
        <f t="shared" si="17"/>
        <v>0</v>
      </c>
    </row>
    <row r="53" spans="1:53" x14ac:dyDescent="0.3">
      <c r="A53" s="168" t="s">
        <v>92</v>
      </c>
      <c r="L53" s="185">
        <f t="shared" si="8"/>
        <v>0</v>
      </c>
      <c r="M53" s="185">
        <f t="shared" si="9"/>
        <v>0</v>
      </c>
      <c r="V53" s="185">
        <f t="shared" si="10"/>
        <v>0</v>
      </c>
      <c r="W53" s="185">
        <f t="shared" si="11"/>
        <v>0</v>
      </c>
      <c r="AF53" s="185">
        <f t="shared" si="12"/>
        <v>0</v>
      </c>
      <c r="AG53" s="185">
        <f t="shared" si="13"/>
        <v>0</v>
      </c>
      <c r="AP53" s="185">
        <f t="shared" si="14"/>
        <v>0</v>
      </c>
      <c r="AQ53" s="185">
        <f t="shared" si="15"/>
        <v>0</v>
      </c>
      <c r="AZ53" s="185">
        <f t="shared" si="16"/>
        <v>0</v>
      </c>
      <c r="BA53" s="185">
        <f t="shared" si="17"/>
        <v>0</v>
      </c>
    </row>
  </sheetData>
  <mergeCells count="37">
    <mergeCell ref="AX4:AY4"/>
    <mergeCell ref="BB4:BC4"/>
    <mergeCell ref="BD4:BE4"/>
    <mergeCell ref="BF4:BG4"/>
    <mergeCell ref="L4:M4"/>
    <mergeCell ref="V4:W4"/>
    <mergeCell ref="AF4:AG4"/>
    <mergeCell ref="AP4:AQ4"/>
    <mergeCell ref="AZ4:BA4"/>
    <mergeCell ref="AJ4:AK4"/>
    <mergeCell ref="AL4:AM4"/>
    <mergeCell ref="AN4:AO4"/>
    <mergeCell ref="AR4:AS4"/>
    <mergeCell ref="AT4:AU4"/>
    <mergeCell ref="AV4:AW4"/>
    <mergeCell ref="T4:U4"/>
    <mergeCell ref="X4:Y4"/>
    <mergeCell ref="Z4:AA4"/>
    <mergeCell ref="AB4:AC4"/>
    <mergeCell ref="AD4:AE4"/>
    <mergeCell ref="AH4:AI4"/>
    <mergeCell ref="R4:S4"/>
    <mergeCell ref="B2:BG2"/>
    <mergeCell ref="A3:A5"/>
    <mergeCell ref="B3:I3"/>
    <mergeCell ref="J3:S3"/>
    <mergeCell ref="T3:AC3"/>
    <mergeCell ref="AD3:AM3"/>
    <mergeCell ref="AN3:AW3"/>
    <mergeCell ref="AX3:BG3"/>
    <mergeCell ref="B4:C4"/>
    <mergeCell ref="D4:E4"/>
    <mergeCell ref="F4:G4"/>
    <mergeCell ref="H4:I4"/>
    <mergeCell ref="J4:K4"/>
    <mergeCell ref="N4:O4"/>
    <mergeCell ref="P4:Q4"/>
  </mergeCells>
  <phoneticPr fontId="32" type="noConversion"/>
  <conditionalFormatting sqref="J6:K48">
    <cfRule type="cellIs" dxfId="15" priority="4" operator="equal">
      <formula>L6</formula>
    </cfRule>
  </conditionalFormatting>
  <conditionalFormatting sqref="T6:U48">
    <cfRule type="cellIs" dxfId="14" priority="3" operator="equal">
      <formula>V6</formula>
    </cfRule>
  </conditionalFormatting>
  <conditionalFormatting sqref="AD6:AE48">
    <cfRule type="cellIs" dxfId="13" priority="2" operator="equal">
      <formula>AF6</formula>
    </cfRule>
  </conditionalFormatting>
  <conditionalFormatting sqref="AN6:AO48">
    <cfRule type="cellIs" dxfId="12" priority="1" operator="equal">
      <formula>AP6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3"/>
  <sheetViews>
    <sheetView zoomScale="70" zoomScaleNormal="70" workbookViewId="0">
      <pane xSplit="1" ySplit="5" topLeftCell="B15" activePane="bottomRight" state="frozen"/>
      <selection activeCell="F32" sqref="F32"/>
      <selection pane="topRight" activeCell="F32" sqref="F32"/>
      <selection pane="bottomLeft" activeCell="F32" sqref="F32"/>
      <selection pane="bottomRight" activeCell="B55" sqref="B55"/>
    </sheetView>
  </sheetViews>
  <sheetFormatPr defaultColWidth="9" defaultRowHeight="16.5" x14ac:dyDescent="0.3"/>
  <cols>
    <col min="1" max="1" width="9" style="16"/>
    <col min="2" max="17" width="9" style="2"/>
    <col min="18" max="16384" width="9" style="16"/>
  </cols>
  <sheetData>
    <row r="1" spans="1:65" ht="17.25" thickBot="1" x14ac:dyDescent="0.35"/>
    <row r="2" spans="1:65" ht="20.25" customHeight="1" thickBot="1" x14ac:dyDescent="0.35">
      <c r="B2" s="749" t="s">
        <v>61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1"/>
      <c r="R2" s="741" t="s">
        <v>73</v>
      </c>
      <c r="S2" s="742"/>
      <c r="T2" s="742"/>
      <c r="U2" s="742"/>
      <c r="V2" s="742"/>
      <c r="W2" s="742"/>
      <c r="X2" s="742"/>
      <c r="Y2" s="742"/>
      <c r="Z2" s="742"/>
      <c r="AA2" s="742"/>
      <c r="AB2" s="742"/>
      <c r="AC2" s="742"/>
      <c r="AD2" s="742"/>
      <c r="AE2" s="742"/>
      <c r="AF2" s="742"/>
      <c r="AG2" s="742"/>
      <c r="AH2" s="742"/>
      <c r="AI2" s="742"/>
      <c r="AJ2" s="742"/>
      <c r="AK2" s="742"/>
      <c r="AL2" s="742"/>
      <c r="AM2" s="742"/>
      <c r="AN2" s="742"/>
      <c r="AO2" s="742"/>
      <c r="AP2" s="742"/>
      <c r="AQ2" s="742"/>
      <c r="AR2" s="742"/>
      <c r="AS2" s="742"/>
      <c r="AT2" s="742"/>
      <c r="AU2" s="742"/>
      <c r="AV2" s="742"/>
      <c r="AW2" s="742"/>
      <c r="AX2" s="742"/>
      <c r="AY2" s="742"/>
      <c r="AZ2" s="742"/>
      <c r="BA2" s="742"/>
      <c r="BB2" s="742"/>
      <c r="BC2" s="742"/>
      <c r="BD2" s="742"/>
      <c r="BE2" s="742"/>
      <c r="BF2" s="742"/>
      <c r="BG2" s="742"/>
      <c r="BH2" s="742"/>
      <c r="BI2" s="742"/>
      <c r="BJ2" s="742"/>
      <c r="BK2" s="742"/>
      <c r="BL2" s="742"/>
      <c r="BM2" s="743"/>
    </row>
    <row r="3" spans="1:65" x14ac:dyDescent="0.3">
      <c r="A3" s="744" t="s">
        <v>0</v>
      </c>
      <c r="B3" s="747" t="s">
        <v>51</v>
      </c>
      <c r="C3" s="748"/>
      <c r="D3" s="748"/>
      <c r="E3" s="748"/>
      <c r="F3" s="748"/>
      <c r="G3" s="748"/>
      <c r="H3" s="748"/>
      <c r="I3" s="748"/>
      <c r="J3" s="752" t="s">
        <v>56</v>
      </c>
      <c r="K3" s="752"/>
      <c r="L3" s="752"/>
      <c r="M3" s="752"/>
      <c r="N3" s="752"/>
      <c r="O3" s="752"/>
      <c r="P3" s="752"/>
      <c r="Q3" s="753"/>
      <c r="R3" s="747" t="s">
        <v>160</v>
      </c>
      <c r="S3" s="748"/>
      <c r="T3" s="748"/>
      <c r="U3" s="748"/>
      <c r="V3" s="748"/>
      <c r="W3" s="748"/>
      <c r="X3" s="748"/>
      <c r="Y3" s="748"/>
      <c r="Z3" s="752" t="s">
        <v>57</v>
      </c>
      <c r="AA3" s="752"/>
      <c r="AB3" s="752"/>
      <c r="AC3" s="752"/>
      <c r="AD3" s="752"/>
      <c r="AE3" s="752"/>
      <c r="AF3" s="752"/>
      <c r="AG3" s="752"/>
      <c r="AH3" s="752" t="s">
        <v>58</v>
      </c>
      <c r="AI3" s="752"/>
      <c r="AJ3" s="752"/>
      <c r="AK3" s="752"/>
      <c r="AL3" s="752"/>
      <c r="AM3" s="752"/>
      <c r="AN3" s="752"/>
      <c r="AO3" s="752"/>
      <c r="AP3" s="752" t="s">
        <v>59</v>
      </c>
      <c r="AQ3" s="752"/>
      <c r="AR3" s="752"/>
      <c r="AS3" s="752"/>
      <c r="AT3" s="752"/>
      <c r="AU3" s="752"/>
      <c r="AV3" s="752"/>
      <c r="AW3" s="752"/>
      <c r="AX3" s="752" t="s">
        <v>80</v>
      </c>
      <c r="AY3" s="752"/>
      <c r="AZ3" s="752"/>
      <c r="BA3" s="752"/>
      <c r="BB3" s="752"/>
      <c r="BC3" s="752"/>
      <c r="BD3" s="752"/>
      <c r="BE3" s="752"/>
      <c r="BF3" s="752" t="s">
        <v>60</v>
      </c>
      <c r="BG3" s="752"/>
      <c r="BH3" s="752"/>
      <c r="BI3" s="752"/>
      <c r="BJ3" s="752"/>
      <c r="BK3" s="752"/>
      <c r="BL3" s="752"/>
      <c r="BM3" s="753"/>
    </row>
    <row r="4" spans="1:65" x14ac:dyDescent="0.3">
      <c r="A4" s="745"/>
      <c r="B4" s="729" t="s">
        <v>44</v>
      </c>
      <c r="C4" s="730"/>
      <c r="D4" s="724" t="s">
        <v>1</v>
      </c>
      <c r="E4" s="724"/>
      <c r="F4" s="724" t="s">
        <v>2</v>
      </c>
      <c r="G4" s="724"/>
      <c r="H4" s="724" t="s">
        <v>3</v>
      </c>
      <c r="I4" s="724"/>
      <c r="J4" s="731" t="s">
        <v>44</v>
      </c>
      <c r="K4" s="731"/>
      <c r="L4" s="732" t="s">
        <v>1</v>
      </c>
      <c r="M4" s="732"/>
      <c r="N4" s="732" t="s">
        <v>2</v>
      </c>
      <c r="O4" s="732"/>
      <c r="P4" s="732" t="s">
        <v>3</v>
      </c>
      <c r="Q4" s="733"/>
      <c r="R4" s="729" t="s">
        <v>44</v>
      </c>
      <c r="S4" s="730"/>
      <c r="T4" s="724" t="s">
        <v>1</v>
      </c>
      <c r="U4" s="724"/>
      <c r="V4" s="724" t="s">
        <v>2</v>
      </c>
      <c r="W4" s="724"/>
      <c r="X4" s="724" t="s">
        <v>3</v>
      </c>
      <c r="Y4" s="724"/>
      <c r="Z4" s="731" t="s">
        <v>44</v>
      </c>
      <c r="AA4" s="731"/>
      <c r="AB4" s="732" t="s">
        <v>1</v>
      </c>
      <c r="AC4" s="732"/>
      <c r="AD4" s="732" t="s">
        <v>2</v>
      </c>
      <c r="AE4" s="732"/>
      <c r="AF4" s="732" t="s">
        <v>3</v>
      </c>
      <c r="AG4" s="732"/>
      <c r="AH4" s="731" t="s">
        <v>44</v>
      </c>
      <c r="AI4" s="731"/>
      <c r="AJ4" s="732" t="s">
        <v>1</v>
      </c>
      <c r="AK4" s="732"/>
      <c r="AL4" s="732" t="s">
        <v>2</v>
      </c>
      <c r="AM4" s="732"/>
      <c r="AN4" s="732" t="s">
        <v>3</v>
      </c>
      <c r="AO4" s="732"/>
      <c r="AP4" s="731" t="s">
        <v>44</v>
      </c>
      <c r="AQ4" s="731"/>
      <c r="AR4" s="732" t="s">
        <v>1</v>
      </c>
      <c r="AS4" s="732"/>
      <c r="AT4" s="732" t="s">
        <v>2</v>
      </c>
      <c r="AU4" s="732"/>
      <c r="AV4" s="732" t="s">
        <v>3</v>
      </c>
      <c r="AW4" s="732"/>
      <c r="AX4" s="731" t="s">
        <v>44</v>
      </c>
      <c r="AY4" s="731"/>
      <c r="AZ4" s="732" t="s">
        <v>1</v>
      </c>
      <c r="BA4" s="732"/>
      <c r="BB4" s="732" t="s">
        <v>2</v>
      </c>
      <c r="BC4" s="732"/>
      <c r="BD4" s="732" t="s">
        <v>3</v>
      </c>
      <c r="BE4" s="732"/>
      <c r="BF4" s="731" t="s">
        <v>44</v>
      </c>
      <c r="BG4" s="731"/>
      <c r="BH4" s="732" t="s">
        <v>1</v>
      </c>
      <c r="BI4" s="732"/>
      <c r="BJ4" s="732" t="s">
        <v>2</v>
      </c>
      <c r="BK4" s="732"/>
      <c r="BL4" s="732" t="s">
        <v>3</v>
      </c>
      <c r="BM4" s="733"/>
    </row>
    <row r="5" spans="1:65" x14ac:dyDescent="0.3">
      <c r="A5" s="746"/>
      <c r="B5" s="66" t="s">
        <v>45</v>
      </c>
      <c r="C5" s="43" t="s">
        <v>46</v>
      </c>
      <c r="D5" s="40" t="s">
        <v>45</v>
      </c>
      <c r="E5" s="40" t="s">
        <v>46</v>
      </c>
      <c r="F5" s="40" t="s">
        <v>45</v>
      </c>
      <c r="G5" s="40" t="s">
        <v>46</v>
      </c>
      <c r="H5" s="40" t="s">
        <v>45</v>
      </c>
      <c r="I5" s="40" t="s">
        <v>46</v>
      </c>
      <c r="J5" s="50" t="s">
        <v>45</v>
      </c>
      <c r="K5" s="236" t="s">
        <v>46</v>
      </c>
      <c r="L5" s="237" t="s">
        <v>45</v>
      </c>
      <c r="M5" s="237" t="s">
        <v>46</v>
      </c>
      <c r="N5" s="237" t="s">
        <v>45</v>
      </c>
      <c r="O5" s="237" t="s">
        <v>46</v>
      </c>
      <c r="P5" s="237" t="s">
        <v>45</v>
      </c>
      <c r="Q5" s="238" t="s">
        <v>46</v>
      </c>
      <c r="R5" s="66" t="s">
        <v>45</v>
      </c>
      <c r="S5" s="43" t="s">
        <v>46</v>
      </c>
      <c r="T5" s="40" t="s">
        <v>45</v>
      </c>
      <c r="U5" s="40" t="s">
        <v>46</v>
      </c>
      <c r="V5" s="40" t="s">
        <v>45</v>
      </c>
      <c r="W5" s="40" t="s">
        <v>46</v>
      </c>
      <c r="X5" s="40" t="s">
        <v>45</v>
      </c>
      <c r="Y5" s="40" t="s">
        <v>46</v>
      </c>
      <c r="Z5" s="50" t="s">
        <v>45</v>
      </c>
      <c r="AA5" s="236" t="s">
        <v>46</v>
      </c>
      <c r="AB5" s="237" t="s">
        <v>45</v>
      </c>
      <c r="AC5" s="237" t="s">
        <v>46</v>
      </c>
      <c r="AD5" s="237" t="s">
        <v>45</v>
      </c>
      <c r="AE5" s="237" t="s">
        <v>46</v>
      </c>
      <c r="AF5" s="237" t="s">
        <v>45</v>
      </c>
      <c r="AG5" s="237" t="s">
        <v>46</v>
      </c>
      <c r="AH5" s="50" t="s">
        <v>45</v>
      </c>
      <c r="AI5" s="236" t="s">
        <v>46</v>
      </c>
      <c r="AJ5" s="237" t="s">
        <v>45</v>
      </c>
      <c r="AK5" s="237" t="s">
        <v>46</v>
      </c>
      <c r="AL5" s="237" t="s">
        <v>45</v>
      </c>
      <c r="AM5" s="237" t="s">
        <v>46</v>
      </c>
      <c r="AN5" s="237" t="s">
        <v>45</v>
      </c>
      <c r="AO5" s="237" t="s">
        <v>46</v>
      </c>
      <c r="AP5" s="50" t="s">
        <v>45</v>
      </c>
      <c r="AQ5" s="236" t="s">
        <v>46</v>
      </c>
      <c r="AR5" s="237" t="s">
        <v>45</v>
      </c>
      <c r="AS5" s="237" t="s">
        <v>46</v>
      </c>
      <c r="AT5" s="237" t="s">
        <v>45</v>
      </c>
      <c r="AU5" s="237" t="s">
        <v>46</v>
      </c>
      <c r="AV5" s="237" t="s">
        <v>45</v>
      </c>
      <c r="AW5" s="237" t="s">
        <v>46</v>
      </c>
      <c r="AX5" s="50" t="s">
        <v>45</v>
      </c>
      <c r="AY5" s="236" t="s">
        <v>46</v>
      </c>
      <c r="AZ5" s="237" t="s">
        <v>45</v>
      </c>
      <c r="BA5" s="237" t="s">
        <v>46</v>
      </c>
      <c r="BB5" s="237" t="s">
        <v>45</v>
      </c>
      <c r="BC5" s="237" t="s">
        <v>46</v>
      </c>
      <c r="BD5" s="237" t="s">
        <v>45</v>
      </c>
      <c r="BE5" s="237" t="s">
        <v>46</v>
      </c>
      <c r="BF5" s="50" t="s">
        <v>45</v>
      </c>
      <c r="BG5" s="236" t="s">
        <v>46</v>
      </c>
      <c r="BH5" s="237" t="s">
        <v>45</v>
      </c>
      <c r="BI5" s="237" t="s">
        <v>46</v>
      </c>
      <c r="BJ5" s="237" t="s">
        <v>45</v>
      </c>
      <c r="BK5" s="237" t="s">
        <v>46</v>
      </c>
      <c r="BL5" s="237" t="s">
        <v>45</v>
      </c>
      <c r="BM5" s="238" t="s">
        <v>46</v>
      </c>
    </row>
    <row r="6" spans="1:65" s="15" customFormat="1" ht="17.25" thickBot="1" x14ac:dyDescent="0.35">
      <c r="A6" s="428">
        <v>1979</v>
      </c>
      <c r="B6" s="429">
        <f>J6+R6</f>
        <v>626</v>
      </c>
      <c r="C6" s="430">
        <f t="shared" ref="C6:C44" si="0">K6+S6</f>
        <v>226</v>
      </c>
      <c r="D6" s="430">
        <f t="shared" ref="D6:D44" si="1">L6+T6</f>
        <v>86</v>
      </c>
      <c r="E6" s="430">
        <f t="shared" ref="E6:E44" si="2">M6+U6</f>
        <v>5</v>
      </c>
      <c r="F6" s="430">
        <f t="shared" ref="F6:F44" si="3">N6+V6</f>
        <v>26</v>
      </c>
      <c r="G6" s="430">
        <f t="shared" ref="G6:G44" si="4">O6+W6</f>
        <v>23</v>
      </c>
      <c r="H6" s="430">
        <f t="shared" ref="H6:H44" si="5">P6+X6</f>
        <v>514</v>
      </c>
      <c r="I6" s="431">
        <f t="shared" ref="I6:I44" si="6">Q6+Y6</f>
        <v>198</v>
      </c>
      <c r="J6" s="432">
        <v>625</v>
      </c>
      <c r="K6" s="126">
        <v>226</v>
      </c>
      <c r="L6" s="126">
        <v>86</v>
      </c>
      <c r="M6" s="126">
        <v>5</v>
      </c>
      <c r="N6" s="126">
        <v>26</v>
      </c>
      <c r="O6" s="126">
        <v>23</v>
      </c>
      <c r="P6" s="126">
        <v>513</v>
      </c>
      <c r="Q6" s="433">
        <v>198</v>
      </c>
      <c r="R6" s="429">
        <f>Z6+AH6+AP6+BF6</f>
        <v>1</v>
      </c>
      <c r="S6" s="430">
        <f t="shared" ref="S6:S44" si="7">AA6+AI6+AQ6+BG6</f>
        <v>0</v>
      </c>
      <c r="T6" s="430">
        <f t="shared" ref="T6:T44" si="8">AB6+AJ6+AR6+BH6</f>
        <v>0</v>
      </c>
      <c r="U6" s="430">
        <f t="shared" ref="U6:U44" si="9">AC6+AK6+AS6+BI6</f>
        <v>0</v>
      </c>
      <c r="V6" s="430">
        <f t="shared" ref="V6:V44" si="10">AD6+AL6+AT6+BJ6</f>
        <v>0</v>
      </c>
      <c r="W6" s="430">
        <f t="shared" ref="W6:W44" si="11">AE6+AM6+AU6+BK6</f>
        <v>0</v>
      </c>
      <c r="X6" s="430">
        <f t="shared" ref="X6:X44" si="12">AF6+AN6+AV6+BL6</f>
        <v>1</v>
      </c>
      <c r="Y6" s="431">
        <f t="shared" ref="Y6:Y44" si="13">AG6+AO6+AW6+BM6</f>
        <v>0</v>
      </c>
      <c r="Z6" s="432">
        <v>0</v>
      </c>
      <c r="AA6" s="126">
        <v>0</v>
      </c>
      <c r="AB6" s="126">
        <v>0</v>
      </c>
      <c r="AC6" s="126">
        <v>0</v>
      </c>
      <c r="AD6" s="126">
        <v>0</v>
      </c>
      <c r="AE6" s="126">
        <v>0</v>
      </c>
      <c r="AF6" s="126">
        <v>0</v>
      </c>
      <c r="AG6" s="126">
        <v>0</v>
      </c>
      <c r="AH6" s="432">
        <v>0</v>
      </c>
      <c r="AI6" s="126">
        <v>0</v>
      </c>
      <c r="AJ6" s="126">
        <v>0</v>
      </c>
      <c r="AK6" s="126">
        <v>0</v>
      </c>
      <c r="AL6" s="126">
        <v>0</v>
      </c>
      <c r="AM6" s="126">
        <v>0</v>
      </c>
      <c r="AN6" s="126">
        <v>0</v>
      </c>
      <c r="AO6" s="126">
        <v>0</v>
      </c>
      <c r="AP6" s="432">
        <v>1</v>
      </c>
      <c r="AQ6" s="126">
        <v>0</v>
      </c>
      <c r="AR6" s="126">
        <v>0</v>
      </c>
      <c r="AS6" s="126">
        <v>0</v>
      </c>
      <c r="AT6" s="126">
        <v>0</v>
      </c>
      <c r="AU6" s="126">
        <v>0</v>
      </c>
      <c r="AV6" s="126">
        <v>1</v>
      </c>
      <c r="AW6" s="434">
        <v>0</v>
      </c>
      <c r="AX6" s="435" t="s">
        <v>81</v>
      </c>
      <c r="AY6" s="126" t="s">
        <v>81</v>
      </c>
      <c r="AZ6" s="126" t="s">
        <v>81</v>
      </c>
      <c r="BA6" s="126" t="s">
        <v>81</v>
      </c>
      <c r="BB6" s="126" t="s">
        <v>81</v>
      </c>
      <c r="BC6" s="126" t="s">
        <v>81</v>
      </c>
      <c r="BD6" s="126" t="s">
        <v>81</v>
      </c>
      <c r="BE6" s="126" t="s">
        <v>81</v>
      </c>
      <c r="BF6" s="432">
        <v>0</v>
      </c>
      <c r="BG6" s="126">
        <v>0</v>
      </c>
      <c r="BH6" s="126">
        <v>0</v>
      </c>
      <c r="BI6" s="126">
        <v>0</v>
      </c>
      <c r="BJ6" s="126">
        <v>0</v>
      </c>
      <c r="BK6" s="126">
        <v>0</v>
      </c>
      <c r="BL6" s="126">
        <v>0</v>
      </c>
      <c r="BM6" s="433">
        <v>0</v>
      </c>
    </row>
    <row r="7" spans="1:65" s="1" customFormat="1" x14ac:dyDescent="0.3">
      <c r="A7" s="420" t="s">
        <v>4</v>
      </c>
      <c r="B7" s="421">
        <f t="shared" ref="B7:B44" si="14">J7+R7</f>
        <v>622</v>
      </c>
      <c r="C7" s="422">
        <f t="shared" si="0"/>
        <v>194</v>
      </c>
      <c r="D7" s="422">
        <f t="shared" si="1"/>
        <v>106</v>
      </c>
      <c r="E7" s="422">
        <f t="shared" si="2"/>
        <v>4</v>
      </c>
      <c r="F7" s="422">
        <f t="shared" si="3"/>
        <v>21</v>
      </c>
      <c r="G7" s="422">
        <f t="shared" si="4"/>
        <v>20</v>
      </c>
      <c r="H7" s="422">
        <f t="shared" si="5"/>
        <v>495</v>
      </c>
      <c r="I7" s="423">
        <f t="shared" si="6"/>
        <v>170</v>
      </c>
      <c r="J7" s="424">
        <v>622</v>
      </c>
      <c r="K7" s="425">
        <v>194</v>
      </c>
      <c r="L7" s="425">
        <v>106</v>
      </c>
      <c r="M7" s="425">
        <v>4</v>
      </c>
      <c r="N7" s="425">
        <v>21</v>
      </c>
      <c r="O7" s="425">
        <v>20</v>
      </c>
      <c r="P7" s="425">
        <v>495</v>
      </c>
      <c r="Q7" s="426">
        <v>170</v>
      </c>
      <c r="R7" s="421">
        <f t="shared" ref="R7:R41" si="15">Z7+AH7+AP7+BF7</f>
        <v>0</v>
      </c>
      <c r="S7" s="422">
        <f t="shared" si="7"/>
        <v>0</v>
      </c>
      <c r="T7" s="422">
        <f t="shared" si="8"/>
        <v>0</v>
      </c>
      <c r="U7" s="422">
        <f t="shared" si="9"/>
        <v>0</v>
      </c>
      <c r="V7" s="422">
        <f t="shared" si="10"/>
        <v>0</v>
      </c>
      <c r="W7" s="422">
        <f t="shared" si="11"/>
        <v>0</v>
      </c>
      <c r="X7" s="422">
        <f t="shared" si="12"/>
        <v>0</v>
      </c>
      <c r="Y7" s="423">
        <f t="shared" si="13"/>
        <v>0</v>
      </c>
      <c r="Z7" s="424">
        <v>0</v>
      </c>
      <c r="AA7" s="425">
        <v>0</v>
      </c>
      <c r="AB7" s="425">
        <v>0</v>
      </c>
      <c r="AC7" s="425">
        <v>0</v>
      </c>
      <c r="AD7" s="425">
        <v>0</v>
      </c>
      <c r="AE7" s="425">
        <v>0</v>
      </c>
      <c r="AF7" s="425">
        <v>0</v>
      </c>
      <c r="AG7" s="425">
        <v>0</v>
      </c>
      <c r="AH7" s="424">
        <v>0</v>
      </c>
      <c r="AI7" s="425">
        <v>0</v>
      </c>
      <c r="AJ7" s="425">
        <v>0</v>
      </c>
      <c r="AK7" s="425">
        <v>0</v>
      </c>
      <c r="AL7" s="425">
        <v>0</v>
      </c>
      <c r="AM7" s="425">
        <v>0</v>
      </c>
      <c r="AN7" s="425">
        <v>0</v>
      </c>
      <c r="AO7" s="425">
        <v>0</v>
      </c>
      <c r="AP7" s="424">
        <v>0</v>
      </c>
      <c r="AQ7" s="425">
        <v>0</v>
      </c>
      <c r="AR7" s="425">
        <v>0</v>
      </c>
      <c r="AS7" s="425">
        <v>0</v>
      </c>
      <c r="AT7" s="425">
        <v>0</v>
      </c>
      <c r="AU7" s="425">
        <v>0</v>
      </c>
      <c r="AV7" s="425">
        <v>0</v>
      </c>
      <c r="AW7" s="427">
        <v>0</v>
      </c>
      <c r="AX7" s="424" t="s">
        <v>81</v>
      </c>
      <c r="AY7" s="425" t="s">
        <v>81</v>
      </c>
      <c r="AZ7" s="425" t="s">
        <v>81</v>
      </c>
      <c r="BA7" s="425" t="s">
        <v>81</v>
      </c>
      <c r="BB7" s="425" t="s">
        <v>81</v>
      </c>
      <c r="BC7" s="425" t="s">
        <v>81</v>
      </c>
      <c r="BD7" s="425" t="s">
        <v>81</v>
      </c>
      <c r="BE7" s="425" t="s">
        <v>81</v>
      </c>
      <c r="BF7" s="424">
        <v>0</v>
      </c>
      <c r="BG7" s="425">
        <v>0</v>
      </c>
      <c r="BH7" s="425">
        <v>0</v>
      </c>
      <c r="BI7" s="425">
        <v>0</v>
      </c>
      <c r="BJ7" s="425">
        <v>0</v>
      </c>
      <c r="BK7" s="425">
        <v>0</v>
      </c>
      <c r="BL7" s="425">
        <v>0</v>
      </c>
      <c r="BM7" s="426">
        <v>0</v>
      </c>
    </row>
    <row r="8" spans="1:65" x14ac:dyDescent="0.3">
      <c r="A8" s="41" t="s">
        <v>5</v>
      </c>
      <c r="B8" s="251">
        <f t="shared" si="14"/>
        <v>855</v>
      </c>
      <c r="C8" s="248">
        <f t="shared" si="0"/>
        <v>285</v>
      </c>
      <c r="D8" s="248">
        <f t="shared" si="1"/>
        <v>126</v>
      </c>
      <c r="E8" s="248">
        <f t="shared" si="2"/>
        <v>6</v>
      </c>
      <c r="F8" s="248">
        <f t="shared" si="3"/>
        <v>20</v>
      </c>
      <c r="G8" s="248">
        <f t="shared" si="4"/>
        <v>18</v>
      </c>
      <c r="H8" s="248">
        <f t="shared" si="5"/>
        <v>709</v>
      </c>
      <c r="I8" s="261">
        <f t="shared" si="6"/>
        <v>261</v>
      </c>
      <c r="J8" s="52">
        <v>848</v>
      </c>
      <c r="K8" s="21">
        <v>284</v>
      </c>
      <c r="L8" s="21">
        <v>126</v>
      </c>
      <c r="M8" s="21">
        <v>6</v>
      </c>
      <c r="N8" s="21">
        <v>20</v>
      </c>
      <c r="O8" s="21">
        <v>18</v>
      </c>
      <c r="P8" s="21">
        <v>702</v>
      </c>
      <c r="Q8" s="22">
        <v>260</v>
      </c>
      <c r="R8" s="251">
        <f t="shared" si="15"/>
        <v>7</v>
      </c>
      <c r="S8" s="248">
        <f t="shared" si="7"/>
        <v>1</v>
      </c>
      <c r="T8" s="248">
        <f t="shared" si="8"/>
        <v>0</v>
      </c>
      <c r="U8" s="248">
        <f t="shared" si="9"/>
        <v>0</v>
      </c>
      <c r="V8" s="248">
        <f t="shared" si="10"/>
        <v>0</v>
      </c>
      <c r="W8" s="248">
        <f t="shared" si="11"/>
        <v>0</v>
      </c>
      <c r="X8" s="248">
        <f t="shared" si="12"/>
        <v>7</v>
      </c>
      <c r="Y8" s="261">
        <f t="shared" si="13"/>
        <v>1</v>
      </c>
      <c r="Z8" s="52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52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52">
        <v>7</v>
      </c>
      <c r="AQ8" s="21">
        <v>1</v>
      </c>
      <c r="AR8" s="21">
        <v>0</v>
      </c>
      <c r="AS8" s="21">
        <v>0</v>
      </c>
      <c r="AT8" s="21">
        <v>0</v>
      </c>
      <c r="AU8" s="21">
        <v>0</v>
      </c>
      <c r="AV8" s="21">
        <v>7</v>
      </c>
      <c r="AW8" s="61">
        <v>1</v>
      </c>
      <c r="AX8" s="52" t="s">
        <v>81</v>
      </c>
      <c r="AY8" s="21" t="s">
        <v>81</v>
      </c>
      <c r="AZ8" s="21" t="s">
        <v>81</v>
      </c>
      <c r="BA8" s="21" t="s">
        <v>81</v>
      </c>
      <c r="BB8" s="21" t="s">
        <v>81</v>
      </c>
      <c r="BC8" s="21" t="s">
        <v>81</v>
      </c>
      <c r="BD8" s="21" t="s">
        <v>81</v>
      </c>
      <c r="BE8" s="21" t="s">
        <v>81</v>
      </c>
      <c r="BF8" s="52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2">
        <v>0</v>
      </c>
    </row>
    <row r="9" spans="1:65" x14ac:dyDescent="0.3">
      <c r="A9" s="41" t="s">
        <v>6</v>
      </c>
      <c r="B9" s="251">
        <f t="shared" si="14"/>
        <v>968</v>
      </c>
      <c r="C9" s="248">
        <f t="shared" si="0"/>
        <v>351</v>
      </c>
      <c r="D9" s="248">
        <f t="shared" si="1"/>
        <v>143</v>
      </c>
      <c r="E9" s="248">
        <f t="shared" si="2"/>
        <v>12</v>
      </c>
      <c r="F9" s="248">
        <f t="shared" si="3"/>
        <v>12</v>
      </c>
      <c r="G9" s="248">
        <f t="shared" si="4"/>
        <v>12</v>
      </c>
      <c r="H9" s="248">
        <f t="shared" si="5"/>
        <v>813</v>
      </c>
      <c r="I9" s="261">
        <f t="shared" si="6"/>
        <v>327</v>
      </c>
      <c r="J9" s="52">
        <v>964</v>
      </c>
      <c r="K9" s="21">
        <v>351</v>
      </c>
      <c r="L9" s="21">
        <v>143</v>
      </c>
      <c r="M9" s="21">
        <v>12</v>
      </c>
      <c r="N9" s="21">
        <v>12</v>
      </c>
      <c r="O9" s="21">
        <v>12</v>
      </c>
      <c r="P9" s="21">
        <v>809</v>
      </c>
      <c r="Q9" s="22">
        <v>327</v>
      </c>
      <c r="R9" s="251">
        <f t="shared" si="15"/>
        <v>4</v>
      </c>
      <c r="S9" s="248">
        <f t="shared" si="7"/>
        <v>0</v>
      </c>
      <c r="T9" s="248">
        <f t="shared" si="8"/>
        <v>0</v>
      </c>
      <c r="U9" s="248">
        <f t="shared" si="9"/>
        <v>0</v>
      </c>
      <c r="V9" s="248">
        <f t="shared" si="10"/>
        <v>0</v>
      </c>
      <c r="W9" s="248">
        <f t="shared" si="11"/>
        <v>0</v>
      </c>
      <c r="X9" s="248">
        <f t="shared" si="12"/>
        <v>4</v>
      </c>
      <c r="Y9" s="261">
        <f t="shared" si="13"/>
        <v>0</v>
      </c>
      <c r="Z9" s="52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52">
        <v>0</v>
      </c>
      <c r="AI9" s="21">
        <v>0</v>
      </c>
      <c r="AJ9" s="21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52">
        <v>4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4</v>
      </c>
      <c r="AW9" s="61">
        <v>0</v>
      </c>
      <c r="AX9" s="52" t="s">
        <v>81</v>
      </c>
      <c r="AY9" s="21" t="s">
        <v>81</v>
      </c>
      <c r="AZ9" s="21" t="s">
        <v>81</v>
      </c>
      <c r="BA9" s="21" t="s">
        <v>81</v>
      </c>
      <c r="BB9" s="21" t="s">
        <v>81</v>
      </c>
      <c r="BC9" s="21" t="s">
        <v>81</v>
      </c>
      <c r="BD9" s="21" t="s">
        <v>81</v>
      </c>
      <c r="BE9" s="21" t="s">
        <v>81</v>
      </c>
      <c r="BF9" s="52">
        <v>0</v>
      </c>
      <c r="BG9" s="21">
        <v>0</v>
      </c>
      <c r="BH9" s="21">
        <v>0</v>
      </c>
      <c r="BI9" s="21">
        <v>0</v>
      </c>
      <c r="BJ9" s="21">
        <v>0</v>
      </c>
      <c r="BK9" s="21">
        <v>0</v>
      </c>
      <c r="BL9" s="21">
        <v>0</v>
      </c>
      <c r="BM9" s="22">
        <v>0</v>
      </c>
    </row>
    <row r="10" spans="1:65" x14ac:dyDescent="0.3">
      <c r="A10" s="41" t="s">
        <v>7</v>
      </c>
      <c r="B10" s="251">
        <f t="shared" si="14"/>
        <v>1014</v>
      </c>
      <c r="C10" s="248">
        <f t="shared" si="0"/>
        <v>406</v>
      </c>
      <c r="D10" s="248">
        <f t="shared" si="1"/>
        <v>148</v>
      </c>
      <c r="E10" s="248">
        <f t="shared" si="2"/>
        <v>9</v>
      </c>
      <c r="F10" s="248">
        <f t="shared" si="3"/>
        <v>2</v>
      </c>
      <c r="G10" s="248">
        <f t="shared" si="4"/>
        <v>2</v>
      </c>
      <c r="H10" s="248">
        <f t="shared" si="5"/>
        <v>864</v>
      </c>
      <c r="I10" s="261">
        <f t="shared" si="6"/>
        <v>395</v>
      </c>
      <c r="J10" s="52">
        <v>1011</v>
      </c>
      <c r="K10" s="21">
        <v>406</v>
      </c>
      <c r="L10" s="21">
        <v>148</v>
      </c>
      <c r="M10" s="21">
        <v>9</v>
      </c>
      <c r="N10" s="21">
        <v>2</v>
      </c>
      <c r="O10" s="21">
        <v>2</v>
      </c>
      <c r="P10" s="21">
        <v>861</v>
      </c>
      <c r="Q10" s="22">
        <v>395</v>
      </c>
      <c r="R10" s="251">
        <f t="shared" si="15"/>
        <v>3</v>
      </c>
      <c r="S10" s="248">
        <f t="shared" si="7"/>
        <v>0</v>
      </c>
      <c r="T10" s="248">
        <f t="shared" si="8"/>
        <v>0</v>
      </c>
      <c r="U10" s="248">
        <f t="shared" si="9"/>
        <v>0</v>
      </c>
      <c r="V10" s="248">
        <f t="shared" si="10"/>
        <v>0</v>
      </c>
      <c r="W10" s="248">
        <f t="shared" si="11"/>
        <v>0</v>
      </c>
      <c r="X10" s="248">
        <f t="shared" si="12"/>
        <v>3</v>
      </c>
      <c r="Y10" s="261">
        <f t="shared" si="13"/>
        <v>0</v>
      </c>
      <c r="Z10" s="52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52">
        <v>0</v>
      </c>
      <c r="AI10" s="21">
        <v>0</v>
      </c>
      <c r="AJ10" s="21">
        <v>0</v>
      </c>
      <c r="AK10" s="21">
        <v>0</v>
      </c>
      <c r="AL10" s="21">
        <v>0</v>
      </c>
      <c r="AM10" s="21">
        <v>0</v>
      </c>
      <c r="AN10" s="21">
        <v>0</v>
      </c>
      <c r="AO10" s="21">
        <v>0</v>
      </c>
      <c r="AP10" s="52">
        <v>3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3</v>
      </c>
      <c r="AW10" s="61">
        <v>0</v>
      </c>
      <c r="AX10" s="52" t="s">
        <v>81</v>
      </c>
      <c r="AY10" s="21" t="s">
        <v>81</v>
      </c>
      <c r="AZ10" s="21" t="s">
        <v>81</v>
      </c>
      <c r="BA10" s="21" t="s">
        <v>81</v>
      </c>
      <c r="BB10" s="21" t="s">
        <v>81</v>
      </c>
      <c r="BC10" s="21" t="s">
        <v>81</v>
      </c>
      <c r="BD10" s="21" t="s">
        <v>81</v>
      </c>
      <c r="BE10" s="21" t="s">
        <v>81</v>
      </c>
      <c r="BF10" s="52">
        <v>0</v>
      </c>
      <c r="BG10" s="21">
        <v>0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2">
        <v>0</v>
      </c>
    </row>
    <row r="11" spans="1:65" x14ac:dyDescent="0.3">
      <c r="A11" s="41" t="s">
        <v>8</v>
      </c>
      <c r="B11" s="251">
        <f t="shared" si="14"/>
        <v>1001</v>
      </c>
      <c r="C11" s="248">
        <f t="shared" si="0"/>
        <v>419</v>
      </c>
      <c r="D11" s="248">
        <f t="shared" si="1"/>
        <v>137</v>
      </c>
      <c r="E11" s="248">
        <f t="shared" si="2"/>
        <v>11</v>
      </c>
      <c r="F11" s="248">
        <f t="shared" si="3"/>
        <v>2</v>
      </c>
      <c r="G11" s="248">
        <f t="shared" si="4"/>
        <v>2</v>
      </c>
      <c r="H11" s="248">
        <f t="shared" si="5"/>
        <v>862</v>
      </c>
      <c r="I11" s="261">
        <f t="shared" si="6"/>
        <v>406</v>
      </c>
      <c r="J11" s="52">
        <v>998</v>
      </c>
      <c r="K11" s="21">
        <v>419</v>
      </c>
      <c r="L11" s="21">
        <v>137</v>
      </c>
      <c r="M11" s="21">
        <v>11</v>
      </c>
      <c r="N11" s="21">
        <v>2</v>
      </c>
      <c r="O11" s="21">
        <v>2</v>
      </c>
      <c r="P11" s="21">
        <v>859</v>
      </c>
      <c r="Q11" s="22">
        <v>406</v>
      </c>
      <c r="R11" s="251">
        <f t="shared" si="15"/>
        <v>3</v>
      </c>
      <c r="S11" s="248">
        <f t="shared" si="7"/>
        <v>0</v>
      </c>
      <c r="T11" s="248">
        <f t="shared" si="8"/>
        <v>0</v>
      </c>
      <c r="U11" s="248">
        <f t="shared" si="9"/>
        <v>0</v>
      </c>
      <c r="V11" s="248">
        <f t="shared" si="10"/>
        <v>0</v>
      </c>
      <c r="W11" s="248">
        <f t="shared" si="11"/>
        <v>0</v>
      </c>
      <c r="X11" s="248">
        <f t="shared" si="12"/>
        <v>3</v>
      </c>
      <c r="Y11" s="261">
        <f t="shared" si="13"/>
        <v>0</v>
      </c>
      <c r="Z11" s="52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52">
        <v>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0</v>
      </c>
      <c r="AP11" s="52">
        <v>3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3</v>
      </c>
      <c r="AW11" s="61">
        <v>0</v>
      </c>
      <c r="AX11" s="52" t="s">
        <v>81</v>
      </c>
      <c r="AY11" s="21" t="s">
        <v>81</v>
      </c>
      <c r="AZ11" s="21" t="s">
        <v>81</v>
      </c>
      <c r="BA11" s="21" t="s">
        <v>81</v>
      </c>
      <c r="BB11" s="21" t="s">
        <v>81</v>
      </c>
      <c r="BC11" s="21" t="s">
        <v>81</v>
      </c>
      <c r="BD11" s="21" t="s">
        <v>81</v>
      </c>
      <c r="BE11" s="21" t="s">
        <v>81</v>
      </c>
      <c r="BF11" s="52">
        <v>0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2">
        <v>0</v>
      </c>
    </row>
    <row r="12" spans="1:65" x14ac:dyDescent="0.3">
      <c r="A12" s="41" t="s">
        <v>9</v>
      </c>
      <c r="B12" s="251">
        <f t="shared" si="14"/>
        <v>1044</v>
      </c>
      <c r="C12" s="248">
        <f t="shared" si="0"/>
        <v>465</v>
      </c>
      <c r="D12" s="248">
        <f t="shared" si="1"/>
        <v>112</v>
      </c>
      <c r="E12" s="248">
        <f t="shared" si="2"/>
        <v>12</v>
      </c>
      <c r="F12" s="248">
        <f t="shared" si="3"/>
        <v>2</v>
      </c>
      <c r="G12" s="248">
        <f t="shared" si="4"/>
        <v>2</v>
      </c>
      <c r="H12" s="248">
        <f t="shared" si="5"/>
        <v>930</v>
      </c>
      <c r="I12" s="261">
        <f t="shared" si="6"/>
        <v>451</v>
      </c>
      <c r="J12" s="52">
        <v>1037</v>
      </c>
      <c r="K12" s="21">
        <v>463</v>
      </c>
      <c r="L12" s="21">
        <v>112</v>
      </c>
      <c r="M12" s="21">
        <v>12</v>
      </c>
      <c r="N12" s="21">
        <v>2</v>
      </c>
      <c r="O12" s="21">
        <v>2</v>
      </c>
      <c r="P12" s="21">
        <v>923</v>
      </c>
      <c r="Q12" s="22">
        <v>449</v>
      </c>
      <c r="R12" s="251">
        <f t="shared" si="15"/>
        <v>7</v>
      </c>
      <c r="S12" s="248">
        <f t="shared" si="7"/>
        <v>2</v>
      </c>
      <c r="T12" s="248">
        <f t="shared" si="8"/>
        <v>0</v>
      </c>
      <c r="U12" s="248">
        <f t="shared" si="9"/>
        <v>0</v>
      </c>
      <c r="V12" s="248">
        <f t="shared" si="10"/>
        <v>0</v>
      </c>
      <c r="W12" s="248">
        <f t="shared" si="11"/>
        <v>0</v>
      </c>
      <c r="X12" s="248">
        <f t="shared" si="12"/>
        <v>7</v>
      </c>
      <c r="Y12" s="261">
        <f t="shared" si="13"/>
        <v>2</v>
      </c>
      <c r="Z12" s="52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52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52">
        <v>7</v>
      </c>
      <c r="AQ12" s="21">
        <v>2</v>
      </c>
      <c r="AR12" s="21">
        <v>0</v>
      </c>
      <c r="AS12" s="21">
        <v>0</v>
      </c>
      <c r="AT12" s="21">
        <v>0</v>
      </c>
      <c r="AU12" s="21">
        <v>0</v>
      </c>
      <c r="AV12" s="21">
        <v>7</v>
      </c>
      <c r="AW12" s="61">
        <v>2</v>
      </c>
      <c r="AX12" s="52" t="s">
        <v>81</v>
      </c>
      <c r="AY12" s="21" t="s">
        <v>81</v>
      </c>
      <c r="AZ12" s="21" t="s">
        <v>81</v>
      </c>
      <c r="BA12" s="21" t="s">
        <v>81</v>
      </c>
      <c r="BB12" s="21" t="s">
        <v>81</v>
      </c>
      <c r="BC12" s="21" t="s">
        <v>81</v>
      </c>
      <c r="BD12" s="21" t="s">
        <v>81</v>
      </c>
      <c r="BE12" s="21" t="s">
        <v>81</v>
      </c>
      <c r="BF12" s="52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2">
        <v>0</v>
      </c>
    </row>
    <row r="13" spans="1:65" ht="17.25" thickBot="1" x14ac:dyDescent="0.35">
      <c r="A13" s="65" t="s">
        <v>10</v>
      </c>
      <c r="B13" s="262">
        <f t="shared" si="14"/>
        <v>1101</v>
      </c>
      <c r="C13" s="259">
        <f t="shared" si="0"/>
        <v>507</v>
      </c>
      <c r="D13" s="259">
        <f t="shared" si="1"/>
        <v>111</v>
      </c>
      <c r="E13" s="259">
        <f t="shared" si="2"/>
        <v>12</v>
      </c>
      <c r="F13" s="259">
        <f t="shared" si="3"/>
        <v>0</v>
      </c>
      <c r="G13" s="259">
        <f t="shared" si="4"/>
        <v>0</v>
      </c>
      <c r="H13" s="259">
        <f t="shared" si="5"/>
        <v>990</v>
      </c>
      <c r="I13" s="263">
        <f t="shared" si="6"/>
        <v>495</v>
      </c>
      <c r="J13" s="59">
        <v>1072</v>
      </c>
      <c r="K13" s="57">
        <v>503</v>
      </c>
      <c r="L13" s="57">
        <v>111</v>
      </c>
      <c r="M13" s="57">
        <v>12</v>
      </c>
      <c r="N13" s="57">
        <v>0</v>
      </c>
      <c r="O13" s="57">
        <v>0</v>
      </c>
      <c r="P13" s="57">
        <v>961</v>
      </c>
      <c r="Q13" s="68">
        <v>491</v>
      </c>
      <c r="R13" s="262">
        <f t="shared" si="15"/>
        <v>29</v>
      </c>
      <c r="S13" s="259">
        <f t="shared" si="7"/>
        <v>4</v>
      </c>
      <c r="T13" s="259">
        <f t="shared" si="8"/>
        <v>0</v>
      </c>
      <c r="U13" s="259">
        <f t="shared" si="9"/>
        <v>0</v>
      </c>
      <c r="V13" s="259">
        <f t="shared" si="10"/>
        <v>0</v>
      </c>
      <c r="W13" s="259">
        <f t="shared" si="11"/>
        <v>0</v>
      </c>
      <c r="X13" s="259">
        <f t="shared" si="12"/>
        <v>29</v>
      </c>
      <c r="Y13" s="263">
        <f t="shared" si="13"/>
        <v>4</v>
      </c>
      <c r="Z13" s="59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59">
        <v>0</v>
      </c>
      <c r="AI13" s="57">
        <v>0</v>
      </c>
      <c r="AJ13" s="57">
        <v>0</v>
      </c>
      <c r="AK13" s="57">
        <v>0</v>
      </c>
      <c r="AL13" s="57">
        <v>0</v>
      </c>
      <c r="AM13" s="57">
        <v>0</v>
      </c>
      <c r="AN13" s="57">
        <v>0</v>
      </c>
      <c r="AO13" s="57">
        <v>0</v>
      </c>
      <c r="AP13" s="59">
        <v>29</v>
      </c>
      <c r="AQ13" s="57">
        <v>4</v>
      </c>
      <c r="AR13" s="57">
        <v>0</v>
      </c>
      <c r="AS13" s="57">
        <v>0</v>
      </c>
      <c r="AT13" s="57">
        <v>0</v>
      </c>
      <c r="AU13" s="57">
        <v>0</v>
      </c>
      <c r="AV13" s="57">
        <v>29</v>
      </c>
      <c r="AW13" s="62">
        <v>4</v>
      </c>
      <c r="AX13" s="59" t="s">
        <v>82</v>
      </c>
      <c r="AY13" s="57" t="s">
        <v>84</v>
      </c>
      <c r="AZ13" s="57">
        <v>0</v>
      </c>
      <c r="BA13" s="57">
        <v>0</v>
      </c>
      <c r="BB13" s="57">
        <v>0</v>
      </c>
      <c r="BC13" s="57">
        <v>0</v>
      </c>
      <c r="BD13" s="57">
        <v>0</v>
      </c>
      <c r="BE13" s="57">
        <v>0</v>
      </c>
      <c r="BF13" s="59">
        <v>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68">
        <v>0</v>
      </c>
    </row>
    <row r="14" spans="1:65" x14ac:dyDescent="0.3">
      <c r="A14" s="60" t="s">
        <v>11</v>
      </c>
      <c r="B14" s="264">
        <f t="shared" si="14"/>
        <v>5185</v>
      </c>
      <c r="C14" s="260">
        <f t="shared" si="0"/>
        <v>1728</v>
      </c>
      <c r="D14" s="260">
        <f t="shared" si="1"/>
        <v>233</v>
      </c>
      <c r="E14" s="260">
        <f t="shared" si="2"/>
        <v>32</v>
      </c>
      <c r="F14" s="260">
        <f t="shared" si="3"/>
        <v>0</v>
      </c>
      <c r="G14" s="260">
        <f t="shared" si="4"/>
        <v>0</v>
      </c>
      <c r="H14" s="260">
        <f t="shared" si="5"/>
        <v>4952</v>
      </c>
      <c r="I14" s="265">
        <f t="shared" si="6"/>
        <v>1696</v>
      </c>
      <c r="J14" s="56">
        <v>1092</v>
      </c>
      <c r="K14" s="69">
        <v>505</v>
      </c>
      <c r="L14" s="69">
        <v>110</v>
      </c>
      <c r="M14" s="69">
        <v>10</v>
      </c>
      <c r="N14" s="69">
        <v>0</v>
      </c>
      <c r="O14" s="69">
        <v>0</v>
      </c>
      <c r="P14" s="69">
        <v>982</v>
      </c>
      <c r="Q14" s="54">
        <v>495</v>
      </c>
      <c r="R14" s="264">
        <f t="shared" si="15"/>
        <v>4093</v>
      </c>
      <c r="S14" s="260">
        <f t="shared" si="7"/>
        <v>1223</v>
      </c>
      <c r="T14" s="260">
        <f t="shared" si="8"/>
        <v>123</v>
      </c>
      <c r="U14" s="260">
        <f t="shared" si="9"/>
        <v>22</v>
      </c>
      <c r="V14" s="260">
        <f t="shared" si="10"/>
        <v>0</v>
      </c>
      <c r="W14" s="260">
        <f t="shared" si="11"/>
        <v>0</v>
      </c>
      <c r="X14" s="260">
        <f t="shared" si="12"/>
        <v>3970</v>
      </c>
      <c r="Y14" s="265">
        <f t="shared" si="13"/>
        <v>1201</v>
      </c>
      <c r="Z14" s="56">
        <v>3984</v>
      </c>
      <c r="AA14" s="69">
        <v>1209</v>
      </c>
      <c r="AB14" s="69">
        <v>123</v>
      </c>
      <c r="AC14" s="69">
        <v>22</v>
      </c>
      <c r="AD14" s="69">
        <v>0</v>
      </c>
      <c r="AE14" s="69">
        <v>0</v>
      </c>
      <c r="AF14" s="69">
        <v>3861</v>
      </c>
      <c r="AG14" s="64">
        <v>1187</v>
      </c>
      <c r="AH14" s="56">
        <v>0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56">
        <v>6</v>
      </c>
      <c r="AQ14" s="69">
        <v>0</v>
      </c>
      <c r="AR14" s="69">
        <v>0</v>
      </c>
      <c r="AS14" s="69">
        <v>0</v>
      </c>
      <c r="AT14" s="69">
        <v>0</v>
      </c>
      <c r="AU14" s="69">
        <v>0</v>
      </c>
      <c r="AV14" s="69">
        <v>6</v>
      </c>
      <c r="AW14" s="64">
        <v>0</v>
      </c>
      <c r="AX14" s="56" t="s">
        <v>83</v>
      </c>
      <c r="AY14" s="69" t="s">
        <v>85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56">
        <v>103</v>
      </c>
      <c r="BG14" s="69">
        <v>14</v>
      </c>
      <c r="BH14" s="69">
        <v>0</v>
      </c>
      <c r="BI14" s="69">
        <v>0</v>
      </c>
      <c r="BJ14" s="69">
        <v>0</v>
      </c>
      <c r="BK14" s="69">
        <v>0</v>
      </c>
      <c r="BL14" s="69">
        <v>103</v>
      </c>
      <c r="BM14" s="54">
        <v>14</v>
      </c>
    </row>
    <row r="15" spans="1:65" x14ac:dyDescent="0.3">
      <c r="A15" s="41" t="s">
        <v>12</v>
      </c>
      <c r="B15" s="251">
        <f t="shared" si="14"/>
        <v>5313</v>
      </c>
      <c r="C15" s="248">
        <f t="shared" si="0"/>
        <v>1850</v>
      </c>
      <c r="D15" s="248">
        <f t="shared" si="1"/>
        <v>249</v>
      </c>
      <c r="E15" s="248">
        <f t="shared" si="2"/>
        <v>55</v>
      </c>
      <c r="F15" s="248">
        <f t="shared" si="3"/>
        <v>0</v>
      </c>
      <c r="G15" s="248">
        <f t="shared" si="4"/>
        <v>0</v>
      </c>
      <c r="H15" s="248">
        <f t="shared" si="5"/>
        <v>5064</v>
      </c>
      <c r="I15" s="261">
        <f t="shared" si="6"/>
        <v>1795</v>
      </c>
      <c r="J15" s="52">
        <v>1147</v>
      </c>
      <c r="K15" s="21">
        <v>538</v>
      </c>
      <c r="L15" s="21">
        <v>111</v>
      </c>
      <c r="M15" s="21">
        <v>10</v>
      </c>
      <c r="N15" s="21">
        <v>0</v>
      </c>
      <c r="O15" s="21">
        <v>0</v>
      </c>
      <c r="P15" s="21">
        <v>1036</v>
      </c>
      <c r="Q15" s="22">
        <v>528</v>
      </c>
      <c r="R15" s="251">
        <f t="shared" si="15"/>
        <v>4166</v>
      </c>
      <c r="S15" s="248">
        <f t="shared" si="7"/>
        <v>1312</v>
      </c>
      <c r="T15" s="248">
        <f t="shared" si="8"/>
        <v>138</v>
      </c>
      <c r="U15" s="248">
        <f t="shared" si="9"/>
        <v>45</v>
      </c>
      <c r="V15" s="248">
        <f t="shared" si="10"/>
        <v>0</v>
      </c>
      <c r="W15" s="248">
        <f t="shared" si="11"/>
        <v>0</v>
      </c>
      <c r="X15" s="248">
        <f t="shared" si="12"/>
        <v>4028</v>
      </c>
      <c r="Y15" s="261">
        <f t="shared" si="13"/>
        <v>1267</v>
      </c>
      <c r="Z15" s="52">
        <v>4068</v>
      </c>
      <c r="AA15" s="21">
        <v>1301</v>
      </c>
      <c r="AB15" s="21">
        <v>138</v>
      </c>
      <c r="AC15" s="21">
        <v>45</v>
      </c>
      <c r="AD15" s="21">
        <v>0</v>
      </c>
      <c r="AE15" s="21">
        <v>0</v>
      </c>
      <c r="AF15" s="21">
        <v>3930</v>
      </c>
      <c r="AG15" s="61">
        <v>1256</v>
      </c>
      <c r="AH15" s="52">
        <v>0</v>
      </c>
      <c r="AI15" s="21">
        <v>0</v>
      </c>
      <c r="AJ15" s="21">
        <v>0</v>
      </c>
      <c r="AK15" s="21">
        <v>0</v>
      </c>
      <c r="AL15" s="21">
        <v>0</v>
      </c>
      <c r="AM15" s="21">
        <v>0</v>
      </c>
      <c r="AN15" s="21">
        <v>0</v>
      </c>
      <c r="AO15" s="21">
        <v>0</v>
      </c>
      <c r="AP15" s="52">
        <v>8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8</v>
      </c>
      <c r="AW15" s="61">
        <v>0</v>
      </c>
      <c r="AX15" s="52" t="s">
        <v>81</v>
      </c>
      <c r="AY15" s="21" t="s">
        <v>81</v>
      </c>
      <c r="AZ15" s="21" t="s">
        <v>81</v>
      </c>
      <c r="BA15" s="21" t="s">
        <v>81</v>
      </c>
      <c r="BB15" s="21" t="s">
        <v>81</v>
      </c>
      <c r="BC15" s="21" t="s">
        <v>81</v>
      </c>
      <c r="BD15" s="21" t="s">
        <v>81</v>
      </c>
      <c r="BE15" s="21" t="s">
        <v>81</v>
      </c>
      <c r="BF15" s="52">
        <v>90</v>
      </c>
      <c r="BG15" s="21">
        <v>11</v>
      </c>
      <c r="BH15" s="21">
        <v>0</v>
      </c>
      <c r="BI15" s="21">
        <v>0</v>
      </c>
      <c r="BJ15" s="21">
        <v>0</v>
      </c>
      <c r="BK15" s="21">
        <v>0</v>
      </c>
      <c r="BL15" s="21">
        <v>90</v>
      </c>
      <c r="BM15" s="22">
        <v>11</v>
      </c>
    </row>
    <row r="16" spans="1:65" ht="17.25" thickBot="1" x14ac:dyDescent="0.35">
      <c r="A16" s="438" t="s">
        <v>13</v>
      </c>
      <c r="B16" s="439">
        <f t="shared" si="14"/>
        <v>6666</v>
      </c>
      <c r="C16" s="430">
        <f t="shared" si="0"/>
        <v>2242</v>
      </c>
      <c r="D16" s="430">
        <f t="shared" si="1"/>
        <v>269</v>
      </c>
      <c r="E16" s="430">
        <f t="shared" si="2"/>
        <v>38</v>
      </c>
      <c r="F16" s="430">
        <f t="shared" si="3"/>
        <v>0</v>
      </c>
      <c r="G16" s="430">
        <f t="shared" si="4"/>
        <v>0</v>
      </c>
      <c r="H16" s="430">
        <f t="shared" si="5"/>
        <v>6397</v>
      </c>
      <c r="I16" s="431">
        <f t="shared" si="6"/>
        <v>2204</v>
      </c>
      <c r="J16" s="435">
        <v>1167</v>
      </c>
      <c r="K16" s="126">
        <v>568</v>
      </c>
      <c r="L16" s="126">
        <v>118</v>
      </c>
      <c r="M16" s="126">
        <v>11</v>
      </c>
      <c r="N16" s="126">
        <v>0</v>
      </c>
      <c r="O16" s="126">
        <v>0</v>
      </c>
      <c r="P16" s="126">
        <v>1049</v>
      </c>
      <c r="Q16" s="433">
        <v>557</v>
      </c>
      <c r="R16" s="439">
        <f t="shared" si="15"/>
        <v>5499</v>
      </c>
      <c r="S16" s="430">
        <f t="shared" si="7"/>
        <v>1674</v>
      </c>
      <c r="T16" s="430">
        <f t="shared" si="8"/>
        <v>151</v>
      </c>
      <c r="U16" s="430">
        <f t="shared" si="9"/>
        <v>27</v>
      </c>
      <c r="V16" s="430">
        <f t="shared" si="10"/>
        <v>0</v>
      </c>
      <c r="W16" s="430">
        <f t="shared" si="11"/>
        <v>0</v>
      </c>
      <c r="X16" s="430">
        <f t="shared" si="12"/>
        <v>5348</v>
      </c>
      <c r="Y16" s="431">
        <f t="shared" si="13"/>
        <v>1647</v>
      </c>
      <c r="Z16" s="435">
        <v>5393</v>
      </c>
      <c r="AA16" s="126">
        <v>1663</v>
      </c>
      <c r="AB16" s="126">
        <v>151</v>
      </c>
      <c r="AC16" s="126">
        <v>27</v>
      </c>
      <c r="AD16" s="126">
        <v>0</v>
      </c>
      <c r="AE16" s="126">
        <v>0</v>
      </c>
      <c r="AF16" s="126">
        <v>5242</v>
      </c>
      <c r="AG16" s="434">
        <v>1636</v>
      </c>
      <c r="AH16" s="435">
        <v>0</v>
      </c>
      <c r="AI16" s="126">
        <v>0</v>
      </c>
      <c r="AJ16" s="126">
        <v>0</v>
      </c>
      <c r="AK16" s="126">
        <v>0</v>
      </c>
      <c r="AL16" s="126">
        <v>0</v>
      </c>
      <c r="AM16" s="126">
        <v>0</v>
      </c>
      <c r="AN16" s="126">
        <v>0</v>
      </c>
      <c r="AO16" s="126">
        <v>0</v>
      </c>
      <c r="AP16" s="435">
        <v>7</v>
      </c>
      <c r="AQ16" s="126">
        <v>0</v>
      </c>
      <c r="AR16" s="126">
        <v>0</v>
      </c>
      <c r="AS16" s="126">
        <v>0</v>
      </c>
      <c r="AT16" s="126">
        <v>0</v>
      </c>
      <c r="AU16" s="126">
        <v>0</v>
      </c>
      <c r="AV16" s="126">
        <v>7</v>
      </c>
      <c r="AW16" s="434">
        <v>0</v>
      </c>
      <c r="AX16" s="435" t="s">
        <v>81</v>
      </c>
      <c r="AY16" s="126" t="s">
        <v>81</v>
      </c>
      <c r="AZ16" s="126" t="s">
        <v>81</v>
      </c>
      <c r="BA16" s="126" t="s">
        <v>81</v>
      </c>
      <c r="BB16" s="126" t="s">
        <v>81</v>
      </c>
      <c r="BC16" s="126" t="s">
        <v>81</v>
      </c>
      <c r="BD16" s="126" t="s">
        <v>81</v>
      </c>
      <c r="BE16" s="126" t="s">
        <v>81</v>
      </c>
      <c r="BF16" s="435">
        <v>99</v>
      </c>
      <c r="BG16" s="126">
        <v>11</v>
      </c>
      <c r="BH16" s="126">
        <v>0</v>
      </c>
      <c r="BI16" s="126">
        <v>0</v>
      </c>
      <c r="BJ16" s="126">
        <v>0</v>
      </c>
      <c r="BK16" s="126">
        <v>0</v>
      </c>
      <c r="BL16" s="126">
        <v>99</v>
      </c>
      <c r="BM16" s="433">
        <v>11</v>
      </c>
    </row>
    <row r="17" spans="1:65" x14ac:dyDescent="0.3">
      <c r="A17" s="420" t="s">
        <v>14</v>
      </c>
      <c r="B17" s="421">
        <f t="shared" si="14"/>
        <v>7245</v>
      </c>
      <c r="C17" s="422">
        <f t="shared" si="0"/>
        <v>2505</v>
      </c>
      <c r="D17" s="422">
        <f t="shared" si="1"/>
        <v>294</v>
      </c>
      <c r="E17" s="422">
        <f t="shared" si="2"/>
        <v>58</v>
      </c>
      <c r="F17" s="422">
        <f t="shared" si="3"/>
        <v>0</v>
      </c>
      <c r="G17" s="422">
        <f t="shared" si="4"/>
        <v>0</v>
      </c>
      <c r="H17" s="422">
        <f t="shared" si="5"/>
        <v>6951</v>
      </c>
      <c r="I17" s="423">
        <f t="shared" si="6"/>
        <v>2447</v>
      </c>
      <c r="J17" s="424">
        <v>1243</v>
      </c>
      <c r="K17" s="425">
        <v>628</v>
      </c>
      <c r="L17" s="425">
        <v>123</v>
      </c>
      <c r="M17" s="425">
        <v>13</v>
      </c>
      <c r="N17" s="425">
        <v>0</v>
      </c>
      <c r="O17" s="425">
        <v>0</v>
      </c>
      <c r="P17" s="425">
        <v>1120</v>
      </c>
      <c r="Q17" s="436">
        <v>615</v>
      </c>
      <c r="R17" s="421">
        <f t="shared" si="15"/>
        <v>6002</v>
      </c>
      <c r="S17" s="422">
        <f t="shared" si="7"/>
        <v>1877</v>
      </c>
      <c r="T17" s="422">
        <f t="shared" si="8"/>
        <v>171</v>
      </c>
      <c r="U17" s="422">
        <f t="shared" si="9"/>
        <v>45</v>
      </c>
      <c r="V17" s="422">
        <f t="shared" si="10"/>
        <v>0</v>
      </c>
      <c r="W17" s="422">
        <f t="shared" si="11"/>
        <v>0</v>
      </c>
      <c r="X17" s="422">
        <f t="shared" si="12"/>
        <v>5831</v>
      </c>
      <c r="Y17" s="423">
        <f t="shared" si="13"/>
        <v>1832</v>
      </c>
      <c r="Z17" s="424">
        <v>5799</v>
      </c>
      <c r="AA17" s="425">
        <v>1854</v>
      </c>
      <c r="AB17" s="425">
        <v>171</v>
      </c>
      <c r="AC17" s="425">
        <v>45</v>
      </c>
      <c r="AD17" s="425">
        <v>0</v>
      </c>
      <c r="AE17" s="425">
        <v>0</v>
      </c>
      <c r="AF17" s="425">
        <v>5628</v>
      </c>
      <c r="AG17" s="437">
        <v>1809</v>
      </c>
      <c r="AH17" s="424">
        <v>0</v>
      </c>
      <c r="AI17" s="425">
        <v>0</v>
      </c>
      <c r="AJ17" s="425">
        <v>0</v>
      </c>
      <c r="AK17" s="425">
        <v>0</v>
      </c>
      <c r="AL17" s="425">
        <v>0</v>
      </c>
      <c r="AM17" s="425">
        <v>0</v>
      </c>
      <c r="AN17" s="425">
        <v>0</v>
      </c>
      <c r="AO17" s="425">
        <v>0</v>
      </c>
      <c r="AP17" s="424">
        <v>3</v>
      </c>
      <c r="AQ17" s="425">
        <v>0</v>
      </c>
      <c r="AR17" s="425">
        <v>0</v>
      </c>
      <c r="AS17" s="425">
        <v>0</v>
      </c>
      <c r="AT17" s="425">
        <v>0</v>
      </c>
      <c r="AU17" s="425">
        <v>0</v>
      </c>
      <c r="AV17" s="425">
        <v>3</v>
      </c>
      <c r="AW17" s="437">
        <v>0</v>
      </c>
      <c r="AX17" s="424" t="s">
        <v>81</v>
      </c>
      <c r="AY17" s="425" t="s">
        <v>81</v>
      </c>
      <c r="AZ17" s="425" t="s">
        <v>81</v>
      </c>
      <c r="BA17" s="425" t="s">
        <v>81</v>
      </c>
      <c r="BB17" s="425" t="s">
        <v>81</v>
      </c>
      <c r="BC17" s="425" t="s">
        <v>81</v>
      </c>
      <c r="BD17" s="425" t="s">
        <v>81</v>
      </c>
      <c r="BE17" s="425" t="s">
        <v>81</v>
      </c>
      <c r="BF17" s="424">
        <v>200</v>
      </c>
      <c r="BG17" s="425">
        <v>23</v>
      </c>
      <c r="BH17" s="425">
        <v>0</v>
      </c>
      <c r="BI17" s="425">
        <v>0</v>
      </c>
      <c r="BJ17" s="425">
        <v>0</v>
      </c>
      <c r="BK17" s="425">
        <v>0</v>
      </c>
      <c r="BL17" s="425">
        <v>200</v>
      </c>
      <c r="BM17" s="436">
        <v>23</v>
      </c>
    </row>
    <row r="18" spans="1:65" x14ac:dyDescent="0.3">
      <c r="A18" s="41" t="s">
        <v>15</v>
      </c>
      <c r="B18" s="251">
        <f t="shared" si="14"/>
        <v>7960</v>
      </c>
      <c r="C18" s="248">
        <f t="shared" si="0"/>
        <v>2729</v>
      </c>
      <c r="D18" s="248">
        <f t="shared" si="1"/>
        <v>404</v>
      </c>
      <c r="E18" s="248">
        <f t="shared" si="2"/>
        <v>70</v>
      </c>
      <c r="F18" s="248">
        <f t="shared" si="3"/>
        <v>0</v>
      </c>
      <c r="G18" s="248">
        <f t="shared" si="4"/>
        <v>0</v>
      </c>
      <c r="H18" s="248">
        <f t="shared" si="5"/>
        <v>7556</v>
      </c>
      <c r="I18" s="261">
        <f t="shared" si="6"/>
        <v>2659</v>
      </c>
      <c r="J18" s="52">
        <v>1360</v>
      </c>
      <c r="K18" s="21">
        <v>725</v>
      </c>
      <c r="L18" s="21">
        <v>132</v>
      </c>
      <c r="M18" s="21">
        <v>16</v>
      </c>
      <c r="N18" s="21">
        <v>0</v>
      </c>
      <c r="O18" s="21">
        <v>0</v>
      </c>
      <c r="P18" s="21">
        <v>1228</v>
      </c>
      <c r="Q18" s="22">
        <v>709</v>
      </c>
      <c r="R18" s="251">
        <f t="shared" si="15"/>
        <v>6600</v>
      </c>
      <c r="S18" s="248">
        <f t="shared" si="7"/>
        <v>2004</v>
      </c>
      <c r="T18" s="248">
        <f t="shared" si="8"/>
        <v>272</v>
      </c>
      <c r="U18" s="248">
        <f t="shared" si="9"/>
        <v>54</v>
      </c>
      <c r="V18" s="248">
        <f t="shared" si="10"/>
        <v>0</v>
      </c>
      <c r="W18" s="248">
        <f t="shared" si="11"/>
        <v>0</v>
      </c>
      <c r="X18" s="248">
        <f t="shared" si="12"/>
        <v>6328</v>
      </c>
      <c r="Y18" s="261">
        <f t="shared" si="13"/>
        <v>1950</v>
      </c>
      <c r="Z18" s="52">
        <v>6244</v>
      </c>
      <c r="AA18" s="21">
        <v>1947</v>
      </c>
      <c r="AB18" s="21">
        <v>272</v>
      </c>
      <c r="AC18" s="21">
        <v>54</v>
      </c>
      <c r="AD18" s="21">
        <v>0</v>
      </c>
      <c r="AE18" s="21">
        <v>0</v>
      </c>
      <c r="AF18" s="21">
        <v>5972</v>
      </c>
      <c r="AG18" s="61">
        <v>1893</v>
      </c>
      <c r="AH18" s="52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52">
        <v>1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1</v>
      </c>
      <c r="AW18" s="61">
        <v>0</v>
      </c>
      <c r="AX18" s="52" t="s">
        <v>81</v>
      </c>
      <c r="AY18" s="21" t="s">
        <v>81</v>
      </c>
      <c r="AZ18" s="21" t="s">
        <v>81</v>
      </c>
      <c r="BA18" s="21" t="s">
        <v>81</v>
      </c>
      <c r="BB18" s="21" t="s">
        <v>81</v>
      </c>
      <c r="BC18" s="21" t="s">
        <v>81</v>
      </c>
      <c r="BD18" s="21" t="s">
        <v>81</v>
      </c>
      <c r="BE18" s="21" t="s">
        <v>81</v>
      </c>
      <c r="BF18" s="52">
        <v>355</v>
      </c>
      <c r="BG18" s="21">
        <v>57</v>
      </c>
      <c r="BH18" s="21">
        <v>0</v>
      </c>
      <c r="BI18" s="21">
        <v>0</v>
      </c>
      <c r="BJ18" s="21">
        <v>0</v>
      </c>
      <c r="BK18" s="21">
        <v>0</v>
      </c>
      <c r="BL18" s="21">
        <v>355</v>
      </c>
      <c r="BM18" s="22">
        <v>57</v>
      </c>
    </row>
    <row r="19" spans="1:65" x14ac:dyDescent="0.3">
      <c r="A19" s="41" t="s">
        <v>16</v>
      </c>
      <c r="B19" s="251">
        <f t="shared" si="14"/>
        <v>9692</v>
      </c>
      <c r="C19" s="248">
        <f t="shared" si="0"/>
        <v>3307</v>
      </c>
      <c r="D19" s="248">
        <f t="shared" si="1"/>
        <v>368</v>
      </c>
      <c r="E19" s="248">
        <f t="shared" si="2"/>
        <v>105</v>
      </c>
      <c r="F19" s="248">
        <f t="shared" si="3"/>
        <v>0</v>
      </c>
      <c r="G19" s="248">
        <f t="shared" si="4"/>
        <v>0</v>
      </c>
      <c r="H19" s="248">
        <f t="shared" si="5"/>
        <v>9324</v>
      </c>
      <c r="I19" s="261">
        <f t="shared" si="6"/>
        <v>3202</v>
      </c>
      <c r="J19" s="52">
        <v>1474</v>
      </c>
      <c r="K19" s="21">
        <v>841</v>
      </c>
      <c r="L19" s="21">
        <v>120</v>
      </c>
      <c r="M19" s="21">
        <v>23</v>
      </c>
      <c r="N19" s="21">
        <v>0</v>
      </c>
      <c r="O19" s="21">
        <v>0</v>
      </c>
      <c r="P19" s="21">
        <v>1354</v>
      </c>
      <c r="Q19" s="22">
        <v>818</v>
      </c>
      <c r="R19" s="251">
        <f t="shared" si="15"/>
        <v>8218</v>
      </c>
      <c r="S19" s="248">
        <f t="shared" si="7"/>
        <v>2466</v>
      </c>
      <c r="T19" s="248">
        <f t="shared" si="8"/>
        <v>248</v>
      </c>
      <c r="U19" s="248">
        <f t="shared" si="9"/>
        <v>82</v>
      </c>
      <c r="V19" s="248">
        <f t="shared" si="10"/>
        <v>0</v>
      </c>
      <c r="W19" s="248">
        <f t="shared" si="11"/>
        <v>0</v>
      </c>
      <c r="X19" s="248">
        <f t="shared" si="12"/>
        <v>7970</v>
      </c>
      <c r="Y19" s="261">
        <f t="shared" si="13"/>
        <v>2384</v>
      </c>
      <c r="Z19" s="52">
        <v>7933</v>
      </c>
      <c r="AA19" s="21">
        <v>2435</v>
      </c>
      <c r="AB19" s="21">
        <v>248</v>
      </c>
      <c r="AC19" s="21">
        <v>82</v>
      </c>
      <c r="AD19" s="21">
        <v>0</v>
      </c>
      <c r="AE19" s="21">
        <v>0</v>
      </c>
      <c r="AF19" s="21">
        <v>7685</v>
      </c>
      <c r="AG19" s="61">
        <v>2353</v>
      </c>
      <c r="AH19" s="52">
        <v>0</v>
      </c>
      <c r="AI19" s="21">
        <v>0</v>
      </c>
      <c r="AJ19" s="21">
        <v>0</v>
      </c>
      <c r="AK19" s="21">
        <v>0</v>
      </c>
      <c r="AL19" s="21">
        <v>0</v>
      </c>
      <c r="AM19" s="21">
        <v>0</v>
      </c>
      <c r="AN19" s="21">
        <v>0</v>
      </c>
      <c r="AO19" s="21">
        <v>0</v>
      </c>
      <c r="AP19" s="52">
        <v>6</v>
      </c>
      <c r="AQ19" s="21">
        <v>0</v>
      </c>
      <c r="AR19" s="21">
        <v>0</v>
      </c>
      <c r="AS19" s="21">
        <v>0</v>
      </c>
      <c r="AT19" s="21">
        <v>0</v>
      </c>
      <c r="AU19" s="21">
        <v>0</v>
      </c>
      <c r="AV19" s="21">
        <v>6</v>
      </c>
      <c r="AW19" s="61">
        <v>0</v>
      </c>
      <c r="AX19" s="52" t="s">
        <v>81</v>
      </c>
      <c r="AY19" s="21" t="s">
        <v>81</v>
      </c>
      <c r="AZ19" s="21" t="s">
        <v>81</v>
      </c>
      <c r="BA19" s="21" t="s">
        <v>81</v>
      </c>
      <c r="BB19" s="21" t="s">
        <v>81</v>
      </c>
      <c r="BC19" s="21" t="s">
        <v>81</v>
      </c>
      <c r="BD19" s="21" t="s">
        <v>81</v>
      </c>
      <c r="BE19" s="21" t="s">
        <v>81</v>
      </c>
      <c r="BF19" s="52">
        <v>279</v>
      </c>
      <c r="BG19" s="21">
        <v>31</v>
      </c>
      <c r="BH19" s="21">
        <v>0</v>
      </c>
      <c r="BI19" s="21">
        <v>0</v>
      </c>
      <c r="BJ19" s="21">
        <v>0</v>
      </c>
      <c r="BK19" s="21">
        <v>0</v>
      </c>
      <c r="BL19" s="21">
        <v>279</v>
      </c>
      <c r="BM19" s="22">
        <v>31</v>
      </c>
    </row>
    <row r="20" spans="1:65" x14ac:dyDescent="0.3">
      <c r="A20" s="41" t="s">
        <v>17</v>
      </c>
      <c r="B20" s="251">
        <f t="shared" si="14"/>
        <v>10274</v>
      </c>
      <c r="C20" s="248">
        <f t="shared" si="0"/>
        <v>3706</v>
      </c>
      <c r="D20" s="248">
        <f t="shared" si="1"/>
        <v>421</v>
      </c>
      <c r="E20" s="248">
        <f t="shared" si="2"/>
        <v>111</v>
      </c>
      <c r="F20" s="248">
        <f t="shared" si="3"/>
        <v>0</v>
      </c>
      <c r="G20" s="248">
        <f t="shared" si="4"/>
        <v>0</v>
      </c>
      <c r="H20" s="248">
        <f t="shared" si="5"/>
        <v>9853</v>
      </c>
      <c r="I20" s="261">
        <f t="shared" si="6"/>
        <v>3595</v>
      </c>
      <c r="J20" s="52">
        <v>1587</v>
      </c>
      <c r="K20" s="21">
        <v>936</v>
      </c>
      <c r="L20" s="21">
        <v>95</v>
      </c>
      <c r="M20" s="21">
        <v>27</v>
      </c>
      <c r="N20" s="21">
        <v>0</v>
      </c>
      <c r="O20" s="21">
        <v>0</v>
      </c>
      <c r="P20" s="21">
        <v>1492</v>
      </c>
      <c r="Q20" s="22">
        <v>909</v>
      </c>
      <c r="R20" s="251">
        <f t="shared" si="15"/>
        <v>8687</v>
      </c>
      <c r="S20" s="248">
        <f t="shared" si="7"/>
        <v>2770</v>
      </c>
      <c r="T20" s="248">
        <f t="shared" si="8"/>
        <v>326</v>
      </c>
      <c r="U20" s="248">
        <f t="shared" si="9"/>
        <v>84</v>
      </c>
      <c r="V20" s="248">
        <f t="shared" si="10"/>
        <v>0</v>
      </c>
      <c r="W20" s="248">
        <f t="shared" si="11"/>
        <v>0</v>
      </c>
      <c r="X20" s="248">
        <f t="shared" si="12"/>
        <v>8361</v>
      </c>
      <c r="Y20" s="261">
        <f t="shared" si="13"/>
        <v>2686</v>
      </c>
      <c r="Z20" s="52">
        <v>8455</v>
      </c>
      <c r="AA20" s="21">
        <v>2730</v>
      </c>
      <c r="AB20" s="21">
        <v>326</v>
      </c>
      <c r="AC20" s="21">
        <v>84</v>
      </c>
      <c r="AD20" s="21">
        <v>0</v>
      </c>
      <c r="AE20" s="21">
        <v>0</v>
      </c>
      <c r="AF20" s="21">
        <v>8129</v>
      </c>
      <c r="AG20" s="61">
        <v>2646</v>
      </c>
      <c r="AH20" s="52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52">
        <v>4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4</v>
      </c>
      <c r="AW20" s="61">
        <v>0</v>
      </c>
      <c r="AX20" s="52" t="s">
        <v>81</v>
      </c>
      <c r="AY20" s="21" t="s">
        <v>81</v>
      </c>
      <c r="AZ20" s="21" t="s">
        <v>81</v>
      </c>
      <c r="BA20" s="21" t="s">
        <v>81</v>
      </c>
      <c r="BB20" s="21" t="s">
        <v>81</v>
      </c>
      <c r="BC20" s="21" t="s">
        <v>81</v>
      </c>
      <c r="BD20" s="21" t="s">
        <v>81</v>
      </c>
      <c r="BE20" s="21" t="s">
        <v>81</v>
      </c>
      <c r="BF20" s="52">
        <v>228</v>
      </c>
      <c r="BG20" s="21">
        <v>40</v>
      </c>
      <c r="BH20" s="21">
        <v>0</v>
      </c>
      <c r="BI20" s="21">
        <v>0</v>
      </c>
      <c r="BJ20" s="21">
        <v>0</v>
      </c>
      <c r="BK20" s="21">
        <v>0</v>
      </c>
      <c r="BL20" s="21">
        <v>228</v>
      </c>
      <c r="BM20" s="22">
        <v>40</v>
      </c>
    </row>
    <row r="21" spans="1:65" x14ac:dyDescent="0.3">
      <c r="A21" s="41" t="s">
        <v>18</v>
      </c>
      <c r="B21" s="251">
        <f t="shared" si="14"/>
        <v>12109</v>
      </c>
      <c r="C21" s="248">
        <f t="shared" si="0"/>
        <v>4545</v>
      </c>
      <c r="D21" s="248">
        <f t="shared" si="1"/>
        <v>335</v>
      </c>
      <c r="E21" s="248">
        <f t="shared" si="2"/>
        <v>107</v>
      </c>
      <c r="F21" s="248">
        <f t="shared" si="3"/>
        <v>31</v>
      </c>
      <c r="G21" s="248">
        <f t="shared" si="4"/>
        <v>9</v>
      </c>
      <c r="H21" s="248">
        <f t="shared" si="5"/>
        <v>11743</v>
      </c>
      <c r="I21" s="261">
        <f t="shared" si="6"/>
        <v>4429</v>
      </c>
      <c r="J21" s="52">
        <v>1721</v>
      </c>
      <c r="K21" s="21">
        <v>1089</v>
      </c>
      <c r="L21" s="21">
        <v>55</v>
      </c>
      <c r="M21" s="21">
        <v>24</v>
      </c>
      <c r="N21" s="21">
        <v>31</v>
      </c>
      <c r="O21" s="21">
        <v>9</v>
      </c>
      <c r="P21" s="21">
        <v>1635</v>
      </c>
      <c r="Q21" s="22">
        <v>1056</v>
      </c>
      <c r="R21" s="251">
        <f t="shared" si="15"/>
        <v>10388</v>
      </c>
      <c r="S21" s="248">
        <f t="shared" si="7"/>
        <v>3456</v>
      </c>
      <c r="T21" s="248">
        <f t="shared" si="8"/>
        <v>280</v>
      </c>
      <c r="U21" s="248">
        <f t="shared" si="9"/>
        <v>83</v>
      </c>
      <c r="V21" s="248">
        <f t="shared" si="10"/>
        <v>0</v>
      </c>
      <c r="W21" s="248">
        <f t="shared" si="11"/>
        <v>0</v>
      </c>
      <c r="X21" s="248">
        <f t="shared" si="12"/>
        <v>10108</v>
      </c>
      <c r="Y21" s="261">
        <f t="shared" si="13"/>
        <v>3373</v>
      </c>
      <c r="Z21" s="52">
        <v>10138</v>
      </c>
      <c r="AA21" s="21">
        <v>3422</v>
      </c>
      <c r="AB21" s="21">
        <v>280</v>
      </c>
      <c r="AC21" s="21">
        <v>83</v>
      </c>
      <c r="AD21" s="21">
        <v>0</v>
      </c>
      <c r="AE21" s="21">
        <v>0</v>
      </c>
      <c r="AF21" s="21">
        <v>9858</v>
      </c>
      <c r="AG21" s="61">
        <v>3339</v>
      </c>
      <c r="AH21" s="52">
        <v>0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52">
        <v>3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3</v>
      </c>
      <c r="AW21" s="61">
        <v>0</v>
      </c>
      <c r="AX21" s="52" t="s">
        <v>81</v>
      </c>
      <c r="AY21" s="21" t="s">
        <v>81</v>
      </c>
      <c r="AZ21" s="21" t="s">
        <v>81</v>
      </c>
      <c r="BA21" s="21" t="s">
        <v>81</v>
      </c>
      <c r="BB21" s="21" t="s">
        <v>81</v>
      </c>
      <c r="BC21" s="21" t="s">
        <v>81</v>
      </c>
      <c r="BD21" s="21" t="s">
        <v>81</v>
      </c>
      <c r="BE21" s="21" t="s">
        <v>81</v>
      </c>
      <c r="BF21" s="52">
        <v>247</v>
      </c>
      <c r="BG21" s="21">
        <v>34</v>
      </c>
      <c r="BH21" s="21">
        <v>0</v>
      </c>
      <c r="BI21" s="21">
        <v>0</v>
      </c>
      <c r="BJ21" s="21">
        <v>0</v>
      </c>
      <c r="BK21" s="21">
        <v>0</v>
      </c>
      <c r="BL21" s="21">
        <v>247</v>
      </c>
      <c r="BM21" s="22">
        <v>34</v>
      </c>
    </row>
    <row r="22" spans="1:65" x14ac:dyDescent="0.3">
      <c r="A22" s="41" t="s">
        <v>19</v>
      </c>
      <c r="B22" s="251">
        <f t="shared" si="14"/>
        <v>14532</v>
      </c>
      <c r="C22" s="248">
        <f t="shared" si="0"/>
        <v>5530</v>
      </c>
      <c r="D22" s="248">
        <f t="shared" si="1"/>
        <v>353</v>
      </c>
      <c r="E22" s="248">
        <f t="shared" si="2"/>
        <v>124</v>
      </c>
      <c r="F22" s="248">
        <f t="shared" si="3"/>
        <v>31</v>
      </c>
      <c r="G22" s="248">
        <f t="shared" si="4"/>
        <v>12</v>
      </c>
      <c r="H22" s="248">
        <f t="shared" si="5"/>
        <v>14148</v>
      </c>
      <c r="I22" s="261">
        <f t="shared" si="6"/>
        <v>5394</v>
      </c>
      <c r="J22" s="52">
        <v>1958</v>
      </c>
      <c r="K22" s="21">
        <v>1254</v>
      </c>
      <c r="L22" s="21">
        <v>55</v>
      </c>
      <c r="M22" s="21">
        <v>26</v>
      </c>
      <c r="N22" s="21">
        <v>31</v>
      </c>
      <c r="O22" s="21">
        <v>12</v>
      </c>
      <c r="P22" s="21">
        <v>1872</v>
      </c>
      <c r="Q22" s="22">
        <v>1216</v>
      </c>
      <c r="R22" s="251">
        <f t="shared" si="15"/>
        <v>12574</v>
      </c>
      <c r="S22" s="248">
        <f t="shared" si="7"/>
        <v>4276</v>
      </c>
      <c r="T22" s="248">
        <f t="shared" si="8"/>
        <v>298</v>
      </c>
      <c r="U22" s="248">
        <f t="shared" si="9"/>
        <v>98</v>
      </c>
      <c r="V22" s="248">
        <f t="shared" si="10"/>
        <v>0</v>
      </c>
      <c r="W22" s="248">
        <f t="shared" si="11"/>
        <v>0</v>
      </c>
      <c r="X22" s="248">
        <f t="shared" si="12"/>
        <v>12276</v>
      </c>
      <c r="Y22" s="261">
        <f t="shared" si="13"/>
        <v>4178</v>
      </c>
      <c r="Z22" s="52">
        <v>12298</v>
      </c>
      <c r="AA22" s="21">
        <v>4220</v>
      </c>
      <c r="AB22" s="21">
        <v>298</v>
      </c>
      <c r="AC22" s="21">
        <v>98</v>
      </c>
      <c r="AD22" s="21">
        <v>0</v>
      </c>
      <c r="AE22" s="21">
        <v>0</v>
      </c>
      <c r="AF22" s="21">
        <v>12000</v>
      </c>
      <c r="AG22" s="61">
        <v>4122</v>
      </c>
      <c r="AH22" s="52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52">
        <v>2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2</v>
      </c>
      <c r="AW22" s="61">
        <v>0</v>
      </c>
      <c r="AX22" s="52" t="s">
        <v>81</v>
      </c>
      <c r="AY22" s="21" t="s">
        <v>81</v>
      </c>
      <c r="AZ22" s="21" t="s">
        <v>81</v>
      </c>
      <c r="BA22" s="21" t="s">
        <v>81</v>
      </c>
      <c r="BB22" s="21" t="s">
        <v>81</v>
      </c>
      <c r="BC22" s="21" t="s">
        <v>81</v>
      </c>
      <c r="BD22" s="21" t="s">
        <v>81</v>
      </c>
      <c r="BE22" s="21" t="s">
        <v>81</v>
      </c>
      <c r="BF22" s="52">
        <v>274</v>
      </c>
      <c r="BG22" s="21">
        <v>56</v>
      </c>
      <c r="BH22" s="21">
        <v>0</v>
      </c>
      <c r="BI22" s="21">
        <v>0</v>
      </c>
      <c r="BJ22" s="21">
        <v>0</v>
      </c>
      <c r="BK22" s="21">
        <v>0</v>
      </c>
      <c r="BL22" s="21">
        <v>274</v>
      </c>
      <c r="BM22" s="22">
        <v>56</v>
      </c>
    </row>
    <row r="23" spans="1:65" x14ac:dyDescent="0.3">
      <c r="A23" s="41" t="s">
        <v>20</v>
      </c>
      <c r="B23" s="251">
        <f t="shared" si="14"/>
        <v>16968</v>
      </c>
      <c r="C23" s="248">
        <f t="shared" si="0"/>
        <v>6542</v>
      </c>
      <c r="D23" s="248">
        <f t="shared" si="1"/>
        <v>424</v>
      </c>
      <c r="E23" s="248">
        <f t="shared" si="2"/>
        <v>169</v>
      </c>
      <c r="F23" s="248">
        <f t="shared" si="3"/>
        <v>54</v>
      </c>
      <c r="G23" s="248">
        <f t="shared" si="4"/>
        <v>15</v>
      </c>
      <c r="H23" s="248">
        <f t="shared" si="5"/>
        <v>16490</v>
      </c>
      <c r="I23" s="261">
        <f t="shared" si="6"/>
        <v>6358</v>
      </c>
      <c r="J23" s="52">
        <v>2237</v>
      </c>
      <c r="K23" s="21">
        <v>1443</v>
      </c>
      <c r="L23" s="21">
        <v>66</v>
      </c>
      <c r="M23" s="21">
        <v>37</v>
      </c>
      <c r="N23" s="21">
        <v>32</v>
      </c>
      <c r="O23" s="21">
        <v>13</v>
      </c>
      <c r="P23" s="21">
        <v>2139</v>
      </c>
      <c r="Q23" s="22">
        <v>1393</v>
      </c>
      <c r="R23" s="251">
        <f t="shared" si="15"/>
        <v>14731</v>
      </c>
      <c r="S23" s="248">
        <f t="shared" si="7"/>
        <v>5099</v>
      </c>
      <c r="T23" s="248">
        <f t="shared" si="8"/>
        <v>358</v>
      </c>
      <c r="U23" s="248">
        <f t="shared" si="9"/>
        <v>132</v>
      </c>
      <c r="V23" s="248">
        <f t="shared" si="10"/>
        <v>22</v>
      </c>
      <c r="W23" s="248">
        <f t="shared" si="11"/>
        <v>2</v>
      </c>
      <c r="X23" s="248">
        <f t="shared" si="12"/>
        <v>14351</v>
      </c>
      <c r="Y23" s="261">
        <f t="shared" si="13"/>
        <v>4965</v>
      </c>
      <c r="Z23" s="52">
        <v>14297</v>
      </c>
      <c r="AA23" s="21">
        <v>5020</v>
      </c>
      <c r="AB23" s="21">
        <v>357</v>
      </c>
      <c r="AC23" s="21">
        <v>131</v>
      </c>
      <c r="AD23" s="21">
        <v>22</v>
      </c>
      <c r="AE23" s="21">
        <v>2</v>
      </c>
      <c r="AF23" s="21">
        <v>13918</v>
      </c>
      <c r="AG23" s="61">
        <v>4887</v>
      </c>
      <c r="AH23" s="52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52">
        <v>6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6</v>
      </c>
      <c r="AW23" s="61">
        <v>0</v>
      </c>
      <c r="AX23" s="52" t="s">
        <v>81</v>
      </c>
      <c r="AY23" s="21" t="s">
        <v>81</v>
      </c>
      <c r="AZ23" s="21" t="s">
        <v>81</v>
      </c>
      <c r="BA23" s="21" t="s">
        <v>81</v>
      </c>
      <c r="BB23" s="21" t="s">
        <v>81</v>
      </c>
      <c r="BC23" s="21" t="s">
        <v>81</v>
      </c>
      <c r="BD23" s="21" t="s">
        <v>81</v>
      </c>
      <c r="BE23" s="21" t="s">
        <v>81</v>
      </c>
      <c r="BF23" s="52">
        <v>428</v>
      </c>
      <c r="BG23" s="21">
        <v>79</v>
      </c>
      <c r="BH23" s="21">
        <v>1</v>
      </c>
      <c r="BI23" s="21">
        <v>1</v>
      </c>
      <c r="BJ23" s="21">
        <v>0</v>
      </c>
      <c r="BK23" s="21">
        <v>0</v>
      </c>
      <c r="BL23" s="21">
        <v>427</v>
      </c>
      <c r="BM23" s="22">
        <v>78</v>
      </c>
    </row>
    <row r="24" spans="1:65" x14ac:dyDescent="0.3">
      <c r="A24" s="41" t="s">
        <v>21</v>
      </c>
      <c r="B24" s="251">
        <f t="shared" si="14"/>
        <v>19378</v>
      </c>
      <c r="C24" s="248">
        <f t="shared" si="0"/>
        <v>7559</v>
      </c>
      <c r="D24" s="248">
        <f t="shared" si="1"/>
        <v>463</v>
      </c>
      <c r="E24" s="248">
        <f t="shared" si="2"/>
        <v>174</v>
      </c>
      <c r="F24" s="248">
        <f t="shared" si="3"/>
        <v>114</v>
      </c>
      <c r="G24" s="248">
        <f t="shared" si="4"/>
        <v>42</v>
      </c>
      <c r="H24" s="248">
        <f t="shared" si="5"/>
        <v>18801</v>
      </c>
      <c r="I24" s="261">
        <f t="shared" si="6"/>
        <v>7343</v>
      </c>
      <c r="J24" s="52">
        <v>2533</v>
      </c>
      <c r="K24" s="21">
        <v>1657</v>
      </c>
      <c r="L24" s="21">
        <v>75</v>
      </c>
      <c r="M24" s="21">
        <v>40</v>
      </c>
      <c r="N24" s="21">
        <v>43</v>
      </c>
      <c r="O24" s="21">
        <v>28</v>
      </c>
      <c r="P24" s="21">
        <v>2415</v>
      </c>
      <c r="Q24" s="22">
        <v>1589</v>
      </c>
      <c r="R24" s="251">
        <f t="shared" si="15"/>
        <v>16845</v>
      </c>
      <c r="S24" s="248">
        <f t="shared" si="7"/>
        <v>5902</v>
      </c>
      <c r="T24" s="248">
        <f t="shared" si="8"/>
        <v>388</v>
      </c>
      <c r="U24" s="248">
        <f t="shared" si="9"/>
        <v>134</v>
      </c>
      <c r="V24" s="248">
        <f t="shared" si="10"/>
        <v>71</v>
      </c>
      <c r="W24" s="248">
        <f t="shared" si="11"/>
        <v>14</v>
      </c>
      <c r="X24" s="248">
        <f t="shared" si="12"/>
        <v>16386</v>
      </c>
      <c r="Y24" s="261">
        <f t="shared" si="13"/>
        <v>5754</v>
      </c>
      <c r="Z24" s="52">
        <v>16183</v>
      </c>
      <c r="AA24" s="21">
        <v>5785</v>
      </c>
      <c r="AB24" s="21">
        <v>386</v>
      </c>
      <c r="AC24" s="21">
        <v>132</v>
      </c>
      <c r="AD24" s="21">
        <v>69</v>
      </c>
      <c r="AE24" s="21">
        <v>14</v>
      </c>
      <c r="AF24" s="21">
        <v>15728</v>
      </c>
      <c r="AG24" s="61">
        <v>5639</v>
      </c>
      <c r="AH24" s="52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52">
        <v>8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8</v>
      </c>
      <c r="AW24" s="61">
        <v>0</v>
      </c>
      <c r="AX24" s="52" t="s">
        <v>81</v>
      </c>
      <c r="AY24" s="21" t="s">
        <v>81</v>
      </c>
      <c r="AZ24" s="21" t="s">
        <v>81</v>
      </c>
      <c r="BA24" s="21" t="s">
        <v>81</v>
      </c>
      <c r="BB24" s="21" t="s">
        <v>81</v>
      </c>
      <c r="BC24" s="21" t="s">
        <v>81</v>
      </c>
      <c r="BD24" s="21" t="s">
        <v>81</v>
      </c>
      <c r="BE24" s="21" t="s">
        <v>81</v>
      </c>
      <c r="BF24" s="52">
        <v>654</v>
      </c>
      <c r="BG24" s="21">
        <v>117</v>
      </c>
      <c r="BH24" s="21">
        <v>2</v>
      </c>
      <c r="BI24" s="21">
        <v>2</v>
      </c>
      <c r="BJ24" s="21">
        <v>2</v>
      </c>
      <c r="BK24" s="21">
        <v>0</v>
      </c>
      <c r="BL24" s="21">
        <v>650</v>
      </c>
      <c r="BM24" s="22">
        <v>115</v>
      </c>
    </row>
    <row r="25" spans="1:65" x14ac:dyDescent="0.3">
      <c r="A25" s="41" t="s">
        <v>22</v>
      </c>
      <c r="B25" s="251">
        <f t="shared" si="14"/>
        <v>24654</v>
      </c>
      <c r="C25" s="248">
        <f t="shared" si="0"/>
        <v>9292</v>
      </c>
      <c r="D25" s="248">
        <f t="shared" si="1"/>
        <v>523</v>
      </c>
      <c r="E25" s="258">
        <f t="shared" si="2"/>
        <v>183</v>
      </c>
      <c r="F25" s="248">
        <f t="shared" si="3"/>
        <v>675</v>
      </c>
      <c r="G25" s="258">
        <f t="shared" si="4"/>
        <v>171</v>
      </c>
      <c r="H25" s="248">
        <f t="shared" si="5"/>
        <v>23456</v>
      </c>
      <c r="I25" s="258">
        <f t="shared" si="6"/>
        <v>8938</v>
      </c>
      <c r="J25" s="52">
        <v>2904</v>
      </c>
      <c r="K25" s="21">
        <v>1862</v>
      </c>
      <c r="L25" s="21">
        <v>73</v>
      </c>
      <c r="M25" s="26">
        <v>38</v>
      </c>
      <c r="N25" s="21">
        <v>85</v>
      </c>
      <c r="O25" s="26">
        <v>43</v>
      </c>
      <c r="P25" s="21">
        <v>2746</v>
      </c>
      <c r="Q25" s="27">
        <v>1781</v>
      </c>
      <c r="R25" s="251">
        <f t="shared" si="15"/>
        <v>21750</v>
      </c>
      <c r="S25" s="248">
        <f t="shared" si="7"/>
        <v>7430</v>
      </c>
      <c r="T25" s="248">
        <f t="shared" si="8"/>
        <v>450</v>
      </c>
      <c r="U25" s="258">
        <f t="shared" si="9"/>
        <v>145</v>
      </c>
      <c r="V25" s="248">
        <f t="shared" si="10"/>
        <v>590</v>
      </c>
      <c r="W25" s="258">
        <f t="shared" si="11"/>
        <v>128</v>
      </c>
      <c r="X25" s="248">
        <f t="shared" si="12"/>
        <v>20710</v>
      </c>
      <c r="Y25" s="258">
        <f t="shared" si="13"/>
        <v>7157</v>
      </c>
      <c r="Z25" s="52">
        <v>16681</v>
      </c>
      <c r="AA25" s="21">
        <v>6322</v>
      </c>
      <c r="AB25" s="21">
        <v>444</v>
      </c>
      <c r="AC25" s="26">
        <v>145</v>
      </c>
      <c r="AD25" s="21">
        <v>518</v>
      </c>
      <c r="AE25" s="26">
        <v>114</v>
      </c>
      <c r="AF25" s="21">
        <v>15719</v>
      </c>
      <c r="AG25" s="26">
        <v>6063</v>
      </c>
      <c r="AH25" s="52">
        <v>4962</v>
      </c>
      <c r="AI25" s="21">
        <v>1083</v>
      </c>
      <c r="AJ25" s="21">
        <v>6</v>
      </c>
      <c r="AK25" s="21">
        <v>0</v>
      </c>
      <c r="AL25" s="21">
        <v>34</v>
      </c>
      <c r="AM25" s="26">
        <v>5</v>
      </c>
      <c r="AN25" s="21">
        <v>4922</v>
      </c>
      <c r="AO25" s="26">
        <v>1078</v>
      </c>
      <c r="AP25" s="52">
        <v>15</v>
      </c>
      <c r="AQ25" s="21">
        <v>0</v>
      </c>
      <c r="AR25" s="21">
        <v>0</v>
      </c>
      <c r="AS25" s="21">
        <v>0</v>
      </c>
      <c r="AT25" s="21">
        <v>0</v>
      </c>
      <c r="AU25" s="26">
        <v>0</v>
      </c>
      <c r="AV25" s="21">
        <v>15</v>
      </c>
      <c r="AW25" s="26">
        <v>0</v>
      </c>
      <c r="AX25" s="52" t="s">
        <v>81</v>
      </c>
      <c r="AY25" s="21" t="s">
        <v>81</v>
      </c>
      <c r="AZ25" s="21" t="s">
        <v>81</v>
      </c>
      <c r="BA25" s="21" t="s">
        <v>81</v>
      </c>
      <c r="BB25" s="21" t="s">
        <v>81</v>
      </c>
      <c r="BC25" s="21" t="s">
        <v>81</v>
      </c>
      <c r="BD25" s="21" t="s">
        <v>81</v>
      </c>
      <c r="BE25" s="21" t="s">
        <v>81</v>
      </c>
      <c r="BF25" s="52">
        <v>92</v>
      </c>
      <c r="BG25" s="21">
        <v>25</v>
      </c>
      <c r="BH25" s="21">
        <v>0</v>
      </c>
      <c r="BI25" s="26">
        <v>0</v>
      </c>
      <c r="BJ25" s="21">
        <v>38</v>
      </c>
      <c r="BK25" s="26">
        <v>9</v>
      </c>
      <c r="BL25" s="21">
        <v>54</v>
      </c>
      <c r="BM25" s="27">
        <v>16</v>
      </c>
    </row>
    <row r="26" spans="1:65" ht="17.25" thickBot="1" x14ac:dyDescent="0.35">
      <c r="A26" s="438" t="s">
        <v>23</v>
      </c>
      <c r="B26" s="439">
        <f t="shared" si="14"/>
        <v>27499</v>
      </c>
      <c r="C26" s="430">
        <f t="shared" si="0"/>
        <v>10190</v>
      </c>
      <c r="D26" s="430">
        <f t="shared" si="1"/>
        <v>524</v>
      </c>
      <c r="E26" s="443">
        <f t="shared" si="2"/>
        <v>168</v>
      </c>
      <c r="F26" s="430">
        <f t="shared" si="3"/>
        <v>968</v>
      </c>
      <c r="G26" s="443">
        <f t="shared" si="4"/>
        <v>233</v>
      </c>
      <c r="H26" s="430">
        <f t="shared" si="5"/>
        <v>26007</v>
      </c>
      <c r="I26" s="443">
        <f t="shared" si="6"/>
        <v>9789</v>
      </c>
      <c r="J26" s="435">
        <f>L26+N26+P26</f>
        <v>3132</v>
      </c>
      <c r="K26" s="126">
        <f>M26+O26+Q26</f>
        <v>1872</v>
      </c>
      <c r="L26" s="126">
        <v>77</v>
      </c>
      <c r="M26" s="444">
        <v>39</v>
      </c>
      <c r="N26" s="126">
        <v>85</v>
      </c>
      <c r="O26" s="444">
        <v>42</v>
      </c>
      <c r="P26" s="126">
        <v>2970</v>
      </c>
      <c r="Q26" s="445">
        <v>1791</v>
      </c>
      <c r="R26" s="439">
        <f t="shared" si="15"/>
        <v>24367</v>
      </c>
      <c r="S26" s="430">
        <f t="shared" si="7"/>
        <v>8318</v>
      </c>
      <c r="T26" s="430">
        <f t="shared" si="8"/>
        <v>447</v>
      </c>
      <c r="U26" s="443">
        <f t="shared" si="9"/>
        <v>129</v>
      </c>
      <c r="V26" s="430">
        <f t="shared" si="10"/>
        <v>883</v>
      </c>
      <c r="W26" s="443">
        <f t="shared" si="11"/>
        <v>191</v>
      </c>
      <c r="X26" s="430">
        <f t="shared" si="12"/>
        <v>23037</v>
      </c>
      <c r="Y26" s="443">
        <f t="shared" si="13"/>
        <v>7998</v>
      </c>
      <c r="Z26" s="435">
        <f>AB26+AD26+AF26</f>
        <v>17966</v>
      </c>
      <c r="AA26" s="126">
        <f>AC26+AE26+AG26</f>
        <v>6919</v>
      </c>
      <c r="AB26" s="126">
        <v>443</v>
      </c>
      <c r="AC26" s="444">
        <v>129</v>
      </c>
      <c r="AD26" s="126">
        <v>726</v>
      </c>
      <c r="AE26" s="444">
        <v>187</v>
      </c>
      <c r="AF26" s="126">
        <v>16797</v>
      </c>
      <c r="AG26" s="444">
        <v>6603</v>
      </c>
      <c r="AH26" s="435">
        <f>AJ26+AL26+AN26</f>
        <v>6105</v>
      </c>
      <c r="AI26" s="126">
        <f>AK26+AM26+AO26</f>
        <v>1345</v>
      </c>
      <c r="AJ26" s="126">
        <v>4</v>
      </c>
      <c r="AK26" s="126">
        <v>0</v>
      </c>
      <c r="AL26" s="126">
        <v>153</v>
      </c>
      <c r="AM26" s="444">
        <v>4</v>
      </c>
      <c r="AN26" s="126">
        <v>5948</v>
      </c>
      <c r="AO26" s="444">
        <v>1341</v>
      </c>
      <c r="AP26" s="435">
        <f>AR26+AT26+AV26</f>
        <v>16</v>
      </c>
      <c r="AQ26" s="126">
        <f>AS26+AU26+AW26</f>
        <v>3</v>
      </c>
      <c r="AR26" s="126">
        <v>0</v>
      </c>
      <c r="AS26" s="126">
        <v>0</v>
      </c>
      <c r="AT26" s="126">
        <v>0</v>
      </c>
      <c r="AU26" s="444">
        <v>0</v>
      </c>
      <c r="AV26" s="126">
        <v>16</v>
      </c>
      <c r="AW26" s="444">
        <v>3</v>
      </c>
      <c r="AX26" s="435" t="s">
        <v>81</v>
      </c>
      <c r="AY26" s="126" t="s">
        <v>81</v>
      </c>
      <c r="AZ26" s="126" t="s">
        <v>81</v>
      </c>
      <c r="BA26" s="126" t="s">
        <v>81</v>
      </c>
      <c r="BB26" s="126" t="s">
        <v>81</v>
      </c>
      <c r="BC26" s="126" t="s">
        <v>81</v>
      </c>
      <c r="BD26" s="126" t="s">
        <v>81</v>
      </c>
      <c r="BE26" s="126" t="s">
        <v>81</v>
      </c>
      <c r="BF26" s="435">
        <v>280</v>
      </c>
      <c r="BG26" s="126">
        <v>51</v>
      </c>
      <c r="BH26" s="126">
        <v>0</v>
      </c>
      <c r="BI26" s="444">
        <v>0</v>
      </c>
      <c r="BJ26" s="126">
        <v>4</v>
      </c>
      <c r="BK26" s="444">
        <v>0</v>
      </c>
      <c r="BL26" s="126">
        <v>276</v>
      </c>
      <c r="BM26" s="445">
        <v>51</v>
      </c>
    </row>
    <row r="27" spans="1:65" x14ac:dyDescent="0.3">
      <c r="A27" s="420" t="s">
        <v>24</v>
      </c>
      <c r="B27" s="421">
        <f t="shared" si="14"/>
        <v>30478</v>
      </c>
      <c r="C27" s="422">
        <f t="shared" si="0"/>
        <v>11613</v>
      </c>
      <c r="D27" s="422">
        <f t="shared" si="1"/>
        <v>592</v>
      </c>
      <c r="E27" s="440">
        <f t="shared" si="2"/>
        <v>196</v>
      </c>
      <c r="F27" s="422">
        <f t="shared" si="3"/>
        <v>1027</v>
      </c>
      <c r="G27" s="440">
        <f t="shared" si="4"/>
        <v>284</v>
      </c>
      <c r="H27" s="422">
        <f t="shared" si="5"/>
        <v>28859</v>
      </c>
      <c r="I27" s="440">
        <f t="shared" si="6"/>
        <v>11133</v>
      </c>
      <c r="J27" s="424">
        <v>3243</v>
      </c>
      <c r="K27" s="425">
        <v>1919</v>
      </c>
      <c r="L27" s="425">
        <v>81</v>
      </c>
      <c r="M27" s="441">
        <v>44</v>
      </c>
      <c r="N27" s="425">
        <v>106</v>
      </c>
      <c r="O27" s="441">
        <v>58</v>
      </c>
      <c r="P27" s="425">
        <v>3056</v>
      </c>
      <c r="Q27" s="442">
        <v>1817</v>
      </c>
      <c r="R27" s="421">
        <f t="shared" si="15"/>
        <v>27235</v>
      </c>
      <c r="S27" s="422">
        <f t="shared" si="7"/>
        <v>9694</v>
      </c>
      <c r="T27" s="422">
        <f t="shared" si="8"/>
        <v>511</v>
      </c>
      <c r="U27" s="440">
        <f t="shared" si="9"/>
        <v>152</v>
      </c>
      <c r="V27" s="422">
        <f t="shared" si="10"/>
        <v>921</v>
      </c>
      <c r="W27" s="440">
        <f t="shared" si="11"/>
        <v>226</v>
      </c>
      <c r="X27" s="422">
        <f t="shared" si="12"/>
        <v>25803</v>
      </c>
      <c r="Y27" s="440">
        <f t="shared" si="13"/>
        <v>9316</v>
      </c>
      <c r="Z27" s="424">
        <v>20180</v>
      </c>
      <c r="AA27" s="425">
        <v>7905</v>
      </c>
      <c r="AB27" s="425">
        <v>502</v>
      </c>
      <c r="AC27" s="441">
        <v>151</v>
      </c>
      <c r="AD27" s="425">
        <v>850</v>
      </c>
      <c r="AE27" s="441">
        <v>216</v>
      </c>
      <c r="AF27" s="425">
        <v>18828</v>
      </c>
      <c r="AG27" s="441">
        <v>7538</v>
      </c>
      <c r="AH27" s="424">
        <v>6667</v>
      </c>
      <c r="AI27" s="425">
        <v>1689</v>
      </c>
      <c r="AJ27" s="425">
        <v>6</v>
      </c>
      <c r="AK27" s="425">
        <v>0</v>
      </c>
      <c r="AL27" s="425">
        <v>63</v>
      </c>
      <c r="AM27" s="441">
        <v>9</v>
      </c>
      <c r="AN27" s="425">
        <v>6598</v>
      </c>
      <c r="AO27" s="441">
        <v>1680</v>
      </c>
      <c r="AP27" s="424">
        <v>28</v>
      </c>
      <c r="AQ27" s="425">
        <v>2</v>
      </c>
      <c r="AR27" s="425">
        <v>0</v>
      </c>
      <c r="AS27" s="425">
        <v>0</v>
      </c>
      <c r="AT27" s="425">
        <v>0</v>
      </c>
      <c r="AU27" s="441">
        <v>0</v>
      </c>
      <c r="AV27" s="425">
        <v>28</v>
      </c>
      <c r="AW27" s="441">
        <v>2</v>
      </c>
      <c r="AX27" s="424" t="s">
        <v>81</v>
      </c>
      <c r="AY27" s="425" t="s">
        <v>81</v>
      </c>
      <c r="AZ27" s="425" t="s">
        <v>81</v>
      </c>
      <c r="BA27" s="425" t="s">
        <v>81</v>
      </c>
      <c r="BB27" s="425" t="s">
        <v>81</v>
      </c>
      <c r="BC27" s="425" t="s">
        <v>81</v>
      </c>
      <c r="BD27" s="425" t="s">
        <v>81</v>
      </c>
      <c r="BE27" s="425" t="s">
        <v>81</v>
      </c>
      <c r="BF27" s="424">
        <v>360</v>
      </c>
      <c r="BG27" s="425">
        <v>98</v>
      </c>
      <c r="BH27" s="425">
        <v>3</v>
      </c>
      <c r="BI27" s="441">
        <v>1</v>
      </c>
      <c r="BJ27" s="425">
        <v>8</v>
      </c>
      <c r="BK27" s="441">
        <v>1</v>
      </c>
      <c r="BL27" s="425">
        <v>349</v>
      </c>
      <c r="BM27" s="442">
        <v>96</v>
      </c>
    </row>
    <row r="28" spans="1:65" x14ac:dyDescent="0.3">
      <c r="A28" s="41" t="s">
        <v>25</v>
      </c>
      <c r="B28" s="251">
        <f t="shared" si="14"/>
        <v>32024</v>
      </c>
      <c r="C28" s="248">
        <f t="shared" si="0"/>
        <v>12518</v>
      </c>
      <c r="D28" s="248">
        <f t="shared" si="1"/>
        <v>482</v>
      </c>
      <c r="E28" s="258">
        <f t="shared" si="2"/>
        <v>147</v>
      </c>
      <c r="F28" s="248">
        <f t="shared" si="3"/>
        <v>1153</v>
      </c>
      <c r="G28" s="258">
        <f t="shared" si="4"/>
        <v>369</v>
      </c>
      <c r="H28" s="248">
        <f t="shared" si="5"/>
        <v>30389</v>
      </c>
      <c r="I28" s="258">
        <f t="shared" si="6"/>
        <v>12002</v>
      </c>
      <c r="J28" s="52">
        <v>3633</v>
      </c>
      <c r="K28" s="21">
        <v>2166</v>
      </c>
      <c r="L28" s="21">
        <v>68</v>
      </c>
      <c r="M28" s="26">
        <v>35</v>
      </c>
      <c r="N28" s="21">
        <v>106</v>
      </c>
      <c r="O28" s="26">
        <v>60</v>
      </c>
      <c r="P28" s="21">
        <v>3459</v>
      </c>
      <c r="Q28" s="27">
        <v>2071</v>
      </c>
      <c r="R28" s="251">
        <f t="shared" si="15"/>
        <v>28391</v>
      </c>
      <c r="S28" s="248">
        <f t="shared" si="7"/>
        <v>10352</v>
      </c>
      <c r="T28" s="248">
        <f t="shared" si="8"/>
        <v>414</v>
      </c>
      <c r="U28" s="258">
        <f t="shared" si="9"/>
        <v>112</v>
      </c>
      <c r="V28" s="248">
        <f t="shared" si="10"/>
        <v>1047</v>
      </c>
      <c r="W28" s="258">
        <f t="shared" si="11"/>
        <v>309</v>
      </c>
      <c r="X28" s="248">
        <f t="shared" si="12"/>
        <v>26930</v>
      </c>
      <c r="Y28" s="258">
        <f t="shared" si="13"/>
        <v>9931</v>
      </c>
      <c r="Z28" s="52">
        <v>21073</v>
      </c>
      <c r="AA28" s="21">
        <v>8542</v>
      </c>
      <c r="AB28" s="21">
        <v>409</v>
      </c>
      <c r="AC28" s="26">
        <v>112</v>
      </c>
      <c r="AD28" s="21">
        <v>933</v>
      </c>
      <c r="AE28" s="26">
        <v>287</v>
      </c>
      <c r="AF28" s="21">
        <v>19731</v>
      </c>
      <c r="AG28" s="26">
        <v>8143</v>
      </c>
      <c r="AH28" s="52">
        <v>7017</v>
      </c>
      <c r="AI28" s="21">
        <v>1720</v>
      </c>
      <c r="AJ28" s="21">
        <v>5</v>
      </c>
      <c r="AK28" s="21">
        <v>0</v>
      </c>
      <c r="AL28" s="21">
        <v>106</v>
      </c>
      <c r="AM28" s="26">
        <v>20</v>
      </c>
      <c r="AN28" s="21">
        <v>6906</v>
      </c>
      <c r="AO28" s="26">
        <v>1700</v>
      </c>
      <c r="AP28" s="52">
        <v>18</v>
      </c>
      <c r="AQ28" s="21">
        <v>1</v>
      </c>
      <c r="AR28" s="21">
        <v>0</v>
      </c>
      <c r="AS28" s="21">
        <v>0</v>
      </c>
      <c r="AT28" s="21">
        <v>0</v>
      </c>
      <c r="AU28" s="26">
        <v>0</v>
      </c>
      <c r="AV28" s="21">
        <v>18</v>
      </c>
      <c r="AW28" s="26">
        <v>1</v>
      </c>
      <c r="AX28" s="52" t="s">
        <v>81</v>
      </c>
      <c r="AY28" s="21" t="s">
        <v>81</v>
      </c>
      <c r="AZ28" s="21" t="s">
        <v>81</v>
      </c>
      <c r="BA28" s="21" t="s">
        <v>81</v>
      </c>
      <c r="BB28" s="21" t="s">
        <v>81</v>
      </c>
      <c r="BC28" s="21" t="s">
        <v>81</v>
      </c>
      <c r="BD28" s="21" t="s">
        <v>81</v>
      </c>
      <c r="BE28" s="21" t="s">
        <v>81</v>
      </c>
      <c r="BF28" s="52">
        <v>283</v>
      </c>
      <c r="BG28" s="21">
        <v>89</v>
      </c>
      <c r="BH28" s="21">
        <v>0</v>
      </c>
      <c r="BI28" s="26">
        <v>0</v>
      </c>
      <c r="BJ28" s="21">
        <v>8</v>
      </c>
      <c r="BK28" s="26">
        <v>2</v>
      </c>
      <c r="BL28" s="21">
        <v>275</v>
      </c>
      <c r="BM28" s="27">
        <v>87</v>
      </c>
    </row>
    <row r="29" spans="1:65" x14ac:dyDescent="0.3">
      <c r="A29" s="41" t="s">
        <v>26</v>
      </c>
      <c r="B29" s="251">
        <f t="shared" si="14"/>
        <v>35718</v>
      </c>
      <c r="C29" s="248">
        <f t="shared" si="0"/>
        <v>14052</v>
      </c>
      <c r="D29" s="248">
        <f t="shared" si="1"/>
        <v>405</v>
      </c>
      <c r="E29" s="258">
        <f t="shared" si="2"/>
        <v>170</v>
      </c>
      <c r="F29" s="248">
        <f t="shared" si="3"/>
        <v>1143</v>
      </c>
      <c r="G29" s="258">
        <f t="shared" si="4"/>
        <v>358</v>
      </c>
      <c r="H29" s="248">
        <f t="shared" si="5"/>
        <v>34170</v>
      </c>
      <c r="I29" s="258">
        <f t="shared" si="6"/>
        <v>13524</v>
      </c>
      <c r="J29" s="52">
        <f>L29+N29+P29</f>
        <v>3839</v>
      </c>
      <c r="K29" s="21">
        <f>M29+O29+Q29</f>
        <v>2391</v>
      </c>
      <c r="L29" s="21">
        <v>83</v>
      </c>
      <c r="M29" s="26">
        <v>45</v>
      </c>
      <c r="N29" s="21">
        <v>112</v>
      </c>
      <c r="O29" s="26">
        <v>63</v>
      </c>
      <c r="P29" s="21">
        <v>3644</v>
      </c>
      <c r="Q29" s="27">
        <v>2283</v>
      </c>
      <c r="R29" s="251">
        <f t="shared" si="15"/>
        <v>31879</v>
      </c>
      <c r="S29" s="248">
        <f t="shared" si="7"/>
        <v>11661</v>
      </c>
      <c r="T29" s="248">
        <f t="shared" si="8"/>
        <v>322</v>
      </c>
      <c r="U29" s="258">
        <f>AC29+AK29+AS29+BI29</f>
        <v>125</v>
      </c>
      <c r="V29" s="248">
        <f>AD29+AL29+AT29+BJ29</f>
        <v>1031</v>
      </c>
      <c r="W29" s="258">
        <f>AE29+AM29+AU29+BK29</f>
        <v>295</v>
      </c>
      <c r="X29" s="248">
        <f t="shared" si="12"/>
        <v>30526</v>
      </c>
      <c r="Y29" s="258">
        <f>AG29+AO29+AW29+BM29</f>
        <v>11241</v>
      </c>
      <c r="Z29" s="52">
        <f>AB29+AD29+AF29</f>
        <v>23392</v>
      </c>
      <c r="AA29" s="21">
        <f>AC29+AE29+AG29</f>
        <v>9388</v>
      </c>
      <c r="AB29" s="21">
        <v>316</v>
      </c>
      <c r="AC29" s="26">
        <v>125</v>
      </c>
      <c r="AD29" s="21">
        <v>918</v>
      </c>
      <c r="AE29" s="26">
        <v>270</v>
      </c>
      <c r="AF29" s="21">
        <v>22158</v>
      </c>
      <c r="AG29" s="26">
        <v>8993</v>
      </c>
      <c r="AH29" s="52">
        <f>AJ29+AL29+AN29</f>
        <v>6698</v>
      </c>
      <c r="AI29" s="21">
        <f>AK29+AM29+AO29</f>
        <v>1808</v>
      </c>
      <c r="AJ29" s="21">
        <v>2</v>
      </c>
      <c r="AK29" s="21">
        <v>0</v>
      </c>
      <c r="AL29" s="21">
        <v>76</v>
      </c>
      <c r="AM29" s="26">
        <v>19</v>
      </c>
      <c r="AN29" s="21">
        <v>6620</v>
      </c>
      <c r="AO29" s="26">
        <v>1789</v>
      </c>
      <c r="AP29" s="52">
        <v>33</v>
      </c>
      <c r="AQ29" s="21">
        <v>2</v>
      </c>
      <c r="AR29" s="21">
        <v>0</v>
      </c>
      <c r="AS29" s="21">
        <v>0</v>
      </c>
      <c r="AT29" s="21">
        <v>0</v>
      </c>
      <c r="AU29" s="26">
        <v>0</v>
      </c>
      <c r="AV29" s="21">
        <v>33</v>
      </c>
      <c r="AW29" s="26">
        <v>2</v>
      </c>
      <c r="AX29" s="52" t="s">
        <v>110</v>
      </c>
      <c r="AY29" s="21" t="s">
        <v>125</v>
      </c>
      <c r="AZ29" s="21" t="s">
        <v>125</v>
      </c>
      <c r="BA29" s="21" t="s">
        <v>110</v>
      </c>
      <c r="BB29" s="21" t="s">
        <v>125</v>
      </c>
      <c r="BC29" s="21" t="s">
        <v>125</v>
      </c>
      <c r="BD29" s="21" t="s">
        <v>125</v>
      </c>
      <c r="BE29" s="21" t="s">
        <v>125</v>
      </c>
      <c r="BF29" s="52">
        <f>BH29+BJ29+BL29</f>
        <v>1756</v>
      </c>
      <c r="BG29" s="21">
        <f>BI29+BK29+BM29</f>
        <v>463</v>
      </c>
      <c r="BH29" s="21">
        <v>4</v>
      </c>
      <c r="BI29" s="26">
        <v>0</v>
      </c>
      <c r="BJ29" s="21">
        <v>37</v>
      </c>
      <c r="BK29" s="26">
        <v>6</v>
      </c>
      <c r="BL29" s="21">
        <v>1715</v>
      </c>
      <c r="BM29" s="27">
        <v>457</v>
      </c>
    </row>
    <row r="30" spans="1:65" x14ac:dyDescent="0.3">
      <c r="A30" s="41" t="s">
        <v>27</v>
      </c>
      <c r="B30" s="251">
        <f t="shared" si="14"/>
        <v>34171</v>
      </c>
      <c r="C30" s="248">
        <f t="shared" si="0"/>
        <v>14025</v>
      </c>
      <c r="D30" s="248">
        <f t="shared" si="1"/>
        <v>428</v>
      </c>
      <c r="E30" s="258">
        <f t="shared" si="2"/>
        <v>104</v>
      </c>
      <c r="F30" s="248">
        <f t="shared" si="3"/>
        <v>1181</v>
      </c>
      <c r="G30" s="258">
        <f t="shared" si="4"/>
        <v>377</v>
      </c>
      <c r="H30" s="248">
        <f t="shared" si="5"/>
        <v>32562</v>
      </c>
      <c r="I30" s="258">
        <f t="shared" si="6"/>
        <v>13544</v>
      </c>
      <c r="J30" s="52">
        <v>3891</v>
      </c>
      <c r="K30" s="21">
        <v>2502</v>
      </c>
      <c r="L30" s="21">
        <v>93</v>
      </c>
      <c r="M30" s="26">
        <v>39</v>
      </c>
      <c r="N30" s="21">
        <v>113</v>
      </c>
      <c r="O30" s="26">
        <v>63</v>
      </c>
      <c r="P30" s="21">
        <v>3685</v>
      </c>
      <c r="Q30" s="27">
        <v>2400</v>
      </c>
      <c r="R30" s="251">
        <f t="shared" si="15"/>
        <v>30280</v>
      </c>
      <c r="S30" s="248">
        <f>AA30+AI30+AQ30+BG30</f>
        <v>11523</v>
      </c>
      <c r="T30" s="248">
        <f t="shared" si="8"/>
        <v>335</v>
      </c>
      <c r="U30" s="258">
        <f t="shared" si="9"/>
        <v>65</v>
      </c>
      <c r="V30" s="248">
        <f t="shared" si="10"/>
        <v>1068</v>
      </c>
      <c r="W30" s="258">
        <f>AE30+AM30+AU30+BK30</f>
        <v>314</v>
      </c>
      <c r="X30" s="248">
        <f t="shared" si="12"/>
        <v>28877</v>
      </c>
      <c r="Y30" s="258">
        <f>AG30+AO30+AW30+BM30</f>
        <v>11144</v>
      </c>
      <c r="Z30" s="52">
        <v>21370</v>
      </c>
      <c r="AA30" s="21">
        <v>9029</v>
      </c>
      <c r="AB30" s="21">
        <v>323</v>
      </c>
      <c r="AC30" s="26">
        <v>65</v>
      </c>
      <c r="AD30" s="21">
        <v>860</v>
      </c>
      <c r="AE30" s="26">
        <v>267</v>
      </c>
      <c r="AF30" s="21">
        <v>20187</v>
      </c>
      <c r="AG30" s="26">
        <v>8697</v>
      </c>
      <c r="AH30" s="52">
        <v>7933</v>
      </c>
      <c r="AI30" s="21">
        <v>2233</v>
      </c>
      <c r="AJ30" s="21">
        <v>7</v>
      </c>
      <c r="AK30" s="21">
        <v>0</v>
      </c>
      <c r="AL30" s="21">
        <v>184</v>
      </c>
      <c r="AM30" s="26">
        <v>43</v>
      </c>
      <c r="AN30" s="21">
        <v>7742</v>
      </c>
      <c r="AO30" s="26">
        <v>2190</v>
      </c>
      <c r="AP30" s="52">
        <v>46</v>
      </c>
      <c r="AQ30" s="21">
        <v>4</v>
      </c>
      <c r="AR30" s="21">
        <v>0</v>
      </c>
      <c r="AS30" s="21">
        <v>0</v>
      </c>
      <c r="AT30" s="21">
        <v>0</v>
      </c>
      <c r="AU30" s="26">
        <v>0</v>
      </c>
      <c r="AV30" s="21">
        <v>46</v>
      </c>
      <c r="AW30" s="26">
        <v>4</v>
      </c>
      <c r="AX30" s="52" t="s">
        <v>125</v>
      </c>
      <c r="AY30" s="21" t="s">
        <v>125</v>
      </c>
      <c r="AZ30" s="21" t="s">
        <v>125</v>
      </c>
      <c r="BA30" s="21" t="s">
        <v>125</v>
      </c>
      <c r="BB30" s="21" t="s">
        <v>125</v>
      </c>
      <c r="BC30" s="21" t="s">
        <v>125</v>
      </c>
      <c r="BD30" s="21" t="s">
        <v>125</v>
      </c>
      <c r="BE30" s="21" t="s">
        <v>125</v>
      </c>
      <c r="BF30" s="52">
        <f>BH30+BJ30+BL30</f>
        <v>931</v>
      </c>
      <c r="BG30" s="21">
        <f>BI30+BK30+BM30</f>
        <v>257</v>
      </c>
      <c r="BH30" s="21">
        <v>5</v>
      </c>
      <c r="BI30" s="26">
        <v>0</v>
      </c>
      <c r="BJ30" s="21">
        <v>24</v>
      </c>
      <c r="BK30" s="26">
        <v>4</v>
      </c>
      <c r="BL30" s="21">
        <v>902</v>
      </c>
      <c r="BM30" s="27">
        <v>253</v>
      </c>
    </row>
    <row r="31" spans="1:65" x14ac:dyDescent="0.3">
      <c r="A31" s="41" t="s">
        <v>28</v>
      </c>
      <c r="B31" s="251">
        <f t="shared" si="14"/>
        <v>34896</v>
      </c>
      <c r="C31" s="248">
        <f t="shared" si="0"/>
        <v>15066</v>
      </c>
      <c r="D31" s="248">
        <f t="shared" si="1"/>
        <v>688</v>
      </c>
      <c r="E31" s="258">
        <f t="shared" si="2"/>
        <v>226</v>
      </c>
      <c r="F31" s="248">
        <f t="shared" si="3"/>
        <v>1119</v>
      </c>
      <c r="G31" s="258">
        <f t="shared" si="4"/>
        <v>342</v>
      </c>
      <c r="H31" s="248">
        <f t="shared" si="5"/>
        <v>33089</v>
      </c>
      <c r="I31" s="258">
        <f t="shared" si="6"/>
        <v>14498</v>
      </c>
      <c r="J31" s="52">
        <v>3784</v>
      </c>
      <c r="K31" s="21">
        <v>2554</v>
      </c>
      <c r="L31" s="21">
        <v>93</v>
      </c>
      <c r="M31" s="26">
        <v>45</v>
      </c>
      <c r="N31" s="21">
        <v>113</v>
      </c>
      <c r="O31" s="26">
        <v>66</v>
      </c>
      <c r="P31" s="21">
        <v>3578</v>
      </c>
      <c r="Q31" s="27">
        <v>2443</v>
      </c>
      <c r="R31" s="251">
        <f t="shared" si="15"/>
        <v>31112</v>
      </c>
      <c r="S31" s="248">
        <f t="shared" si="7"/>
        <v>12512</v>
      </c>
      <c r="T31" s="248">
        <f t="shared" si="8"/>
        <v>595</v>
      </c>
      <c r="U31" s="258">
        <f t="shared" si="9"/>
        <v>181</v>
      </c>
      <c r="V31" s="248">
        <f t="shared" si="10"/>
        <v>1006</v>
      </c>
      <c r="W31" s="258">
        <f t="shared" si="11"/>
        <v>276</v>
      </c>
      <c r="X31" s="248">
        <f t="shared" si="12"/>
        <v>29511</v>
      </c>
      <c r="Y31" s="258">
        <f t="shared" si="13"/>
        <v>12055</v>
      </c>
      <c r="Z31" s="52">
        <v>22296</v>
      </c>
      <c r="AA31" s="21">
        <v>9738</v>
      </c>
      <c r="AB31" s="21">
        <v>587</v>
      </c>
      <c r="AC31" s="26">
        <v>181</v>
      </c>
      <c r="AD31" s="21">
        <v>800</v>
      </c>
      <c r="AE31" s="26">
        <v>238</v>
      </c>
      <c r="AF31" s="21">
        <v>20909</v>
      </c>
      <c r="AG31" s="26">
        <v>9319</v>
      </c>
      <c r="AH31" s="52">
        <v>8012</v>
      </c>
      <c r="AI31" s="21">
        <v>2482</v>
      </c>
      <c r="AJ31" s="21">
        <v>4</v>
      </c>
      <c r="AK31" s="21">
        <v>0</v>
      </c>
      <c r="AL31" s="21">
        <v>196</v>
      </c>
      <c r="AM31" s="26">
        <v>34</v>
      </c>
      <c r="AN31" s="21">
        <v>7812</v>
      </c>
      <c r="AO31" s="26">
        <v>2448</v>
      </c>
      <c r="AP31" s="52">
        <v>65</v>
      </c>
      <c r="AQ31" s="21">
        <v>9</v>
      </c>
      <c r="AR31" s="21">
        <v>0</v>
      </c>
      <c r="AS31" s="21">
        <v>0</v>
      </c>
      <c r="AT31" s="21">
        <v>0</v>
      </c>
      <c r="AU31" s="26">
        <v>0</v>
      </c>
      <c r="AV31" s="21">
        <v>65</v>
      </c>
      <c r="AW31" s="26">
        <v>9</v>
      </c>
      <c r="AX31" s="52" t="s">
        <v>81</v>
      </c>
      <c r="AY31" s="21" t="s">
        <v>81</v>
      </c>
      <c r="AZ31" s="21" t="s">
        <v>81</v>
      </c>
      <c r="BA31" s="21" t="s">
        <v>81</v>
      </c>
      <c r="BB31" s="21" t="s">
        <v>81</v>
      </c>
      <c r="BC31" s="21" t="s">
        <v>81</v>
      </c>
      <c r="BD31" s="21" t="s">
        <v>81</v>
      </c>
      <c r="BE31" s="21" t="s">
        <v>81</v>
      </c>
      <c r="BF31" s="52">
        <v>739</v>
      </c>
      <c r="BG31" s="21">
        <v>283</v>
      </c>
      <c r="BH31" s="21">
        <v>4</v>
      </c>
      <c r="BI31" s="26">
        <v>0</v>
      </c>
      <c r="BJ31" s="21">
        <v>10</v>
      </c>
      <c r="BK31" s="26">
        <v>4</v>
      </c>
      <c r="BL31" s="21">
        <v>725</v>
      </c>
      <c r="BM31" s="27">
        <v>279</v>
      </c>
    </row>
    <row r="32" spans="1:65" x14ac:dyDescent="0.3">
      <c r="A32" s="41" t="s">
        <v>29</v>
      </c>
      <c r="B32" s="251">
        <f t="shared" si="14"/>
        <v>36275</v>
      </c>
      <c r="C32" s="248">
        <f t="shared" si="0"/>
        <v>16481</v>
      </c>
      <c r="D32" s="248">
        <f t="shared" si="1"/>
        <v>515</v>
      </c>
      <c r="E32" s="258">
        <f t="shared" si="2"/>
        <v>191</v>
      </c>
      <c r="F32" s="248">
        <f t="shared" si="3"/>
        <v>1069</v>
      </c>
      <c r="G32" s="258">
        <f t="shared" si="4"/>
        <v>316</v>
      </c>
      <c r="H32" s="248">
        <f t="shared" si="5"/>
        <v>34691</v>
      </c>
      <c r="I32" s="258">
        <f t="shared" si="6"/>
        <v>15974</v>
      </c>
      <c r="J32" s="52">
        <v>3790</v>
      </c>
      <c r="K32" s="21">
        <v>2613</v>
      </c>
      <c r="L32" s="21">
        <v>77</v>
      </c>
      <c r="M32" s="26">
        <v>44</v>
      </c>
      <c r="N32" s="21">
        <v>106</v>
      </c>
      <c r="O32" s="26">
        <v>60</v>
      </c>
      <c r="P32" s="21">
        <v>3607</v>
      </c>
      <c r="Q32" s="27">
        <v>2509</v>
      </c>
      <c r="R32" s="251">
        <f t="shared" si="15"/>
        <v>32485</v>
      </c>
      <c r="S32" s="248">
        <f t="shared" si="7"/>
        <v>13868</v>
      </c>
      <c r="T32" s="248">
        <f t="shared" si="8"/>
        <v>438</v>
      </c>
      <c r="U32" s="258">
        <f t="shared" si="9"/>
        <v>147</v>
      </c>
      <c r="V32" s="248">
        <f t="shared" si="10"/>
        <v>963</v>
      </c>
      <c r="W32" s="258">
        <f t="shared" si="11"/>
        <v>256</v>
      </c>
      <c r="X32" s="248">
        <f t="shared" si="12"/>
        <v>31084</v>
      </c>
      <c r="Y32" s="258">
        <f t="shared" si="13"/>
        <v>13465</v>
      </c>
      <c r="Z32" s="52">
        <v>22793</v>
      </c>
      <c r="AA32" s="21">
        <v>10766</v>
      </c>
      <c r="AB32" s="21">
        <v>427</v>
      </c>
      <c r="AC32" s="26">
        <v>147</v>
      </c>
      <c r="AD32" s="21">
        <v>740</v>
      </c>
      <c r="AE32" s="26">
        <v>211</v>
      </c>
      <c r="AF32" s="21">
        <v>21626</v>
      </c>
      <c r="AG32" s="26">
        <v>10408</v>
      </c>
      <c r="AH32" s="52">
        <v>8856</v>
      </c>
      <c r="AI32" s="21">
        <v>2830</v>
      </c>
      <c r="AJ32" s="21">
        <v>5</v>
      </c>
      <c r="AK32" s="21">
        <v>0</v>
      </c>
      <c r="AL32" s="21">
        <v>207</v>
      </c>
      <c r="AM32" s="26">
        <v>41</v>
      </c>
      <c r="AN32" s="21">
        <v>8644</v>
      </c>
      <c r="AO32" s="26">
        <v>2789</v>
      </c>
      <c r="AP32" s="52">
        <v>92</v>
      </c>
      <c r="AQ32" s="21">
        <v>11</v>
      </c>
      <c r="AR32" s="21">
        <v>0</v>
      </c>
      <c r="AS32" s="21">
        <v>0</v>
      </c>
      <c r="AT32" s="21">
        <v>0</v>
      </c>
      <c r="AU32" s="26">
        <v>0</v>
      </c>
      <c r="AV32" s="21">
        <v>92</v>
      </c>
      <c r="AW32" s="26">
        <v>11</v>
      </c>
      <c r="AX32" s="52" t="s">
        <v>81</v>
      </c>
      <c r="AY32" s="21" t="s">
        <v>81</v>
      </c>
      <c r="AZ32" s="21" t="s">
        <v>81</v>
      </c>
      <c r="BA32" s="21" t="s">
        <v>81</v>
      </c>
      <c r="BB32" s="21" t="s">
        <v>81</v>
      </c>
      <c r="BC32" s="21" t="s">
        <v>81</v>
      </c>
      <c r="BD32" s="21" t="s">
        <v>81</v>
      </c>
      <c r="BE32" s="21" t="s">
        <v>81</v>
      </c>
      <c r="BF32" s="52">
        <v>744</v>
      </c>
      <c r="BG32" s="21">
        <v>261</v>
      </c>
      <c r="BH32" s="21">
        <v>6</v>
      </c>
      <c r="BI32" s="26">
        <v>0</v>
      </c>
      <c r="BJ32" s="21">
        <v>16</v>
      </c>
      <c r="BK32" s="26">
        <v>4</v>
      </c>
      <c r="BL32" s="21">
        <v>722</v>
      </c>
      <c r="BM32" s="27">
        <v>257</v>
      </c>
    </row>
    <row r="33" spans="1:65" x14ac:dyDescent="0.3">
      <c r="A33" s="41" t="s">
        <v>30</v>
      </c>
      <c r="B33" s="251">
        <f t="shared" si="14"/>
        <v>34650</v>
      </c>
      <c r="C33" s="248">
        <f t="shared" si="0"/>
        <v>15796</v>
      </c>
      <c r="D33" s="248">
        <f t="shared" si="1"/>
        <v>355</v>
      </c>
      <c r="E33" s="258">
        <f t="shared" si="2"/>
        <v>126</v>
      </c>
      <c r="F33" s="248">
        <f t="shared" si="3"/>
        <v>1079</v>
      </c>
      <c r="G33" s="258">
        <f t="shared" si="4"/>
        <v>368</v>
      </c>
      <c r="H33" s="248">
        <f t="shared" si="5"/>
        <v>33216</v>
      </c>
      <c r="I33" s="258">
        <f t="shared" si="6"/>
        <v>15302</v>
      </c>
      <c r="J33" s="52">
        <v>3553</v>
      </c>
      <c r="K33" s="21">
        <v>2469</v>
      </c>
      <c r="L33" s="21">
        <v>64</v>
      </c>
      <c r="M33" s="26">
        <v>39</v>
      </c>
      <c r="N33" s="21">
        <v>111</v>
      </c>
      <c r="O33" s="26">
        <v>62</v>
      </c>
      <c r="P33" s="21">
        <v>3378</v>
      </c>
      <c r="Q33" s="27">
        <v>2368</v>
      </c>
      <c r="R33" s="251">
        <f t="shared" si="15"/>
        <v>31097</v>
      </c>
      <c r="S33" s="248">
        <f t="shared" si="7"/>
        <v>13327</v>
      </c>
      <c r="T33" s="248">
        <f t="shared" si="8"/>
        <v>291</v>
      </c>
      <c r="U33" s="258">
        <f t="shared" si="9"/>
        <v>87</v>
      </c>
      <c r="V33" s="248">
        <f t="shared" si="10"/>
        <v>968</v>
      </c>
      <c r="W33" s="258">
        <f t="shared" si="11"/>
        <v>306</v>
      </c>
      <c r="X33" s="248">
        <f t="shared" si="12"/>
        <v>29838</v>
      </c>
      <c r="Y33" s="258">
        <f t="shared" si="13"/>
        <v>12934</v>
      </c>
      <c r="Z33" s="52">
        <v>21592</v>
      </c>
      <c r="AA33" s="21">
        <v>10127</v>
      </c>
      <c r="AB33" s="21">
        <v>283</v>
      </c>
      <c r="AC33" s="26">
        <v>87</v>
      </c>
      <c r="AD33" s="21">
        <v>717</v>
      </c>
      <c r="AE33" s="26">
        <v>257</v>
      </c>
      <c r="AF33" s="21">
        <v>20592</v>
      </c>
      <c r="AG33" s="26">
        <v>9783</v>
      </c>
      <c r="AH33" s="52">
        <v>8707</v>
      </c>
      <c r="AI33" s="21">
        <v>2947</v>
      </c>
      <c r="AJ33" s="21">
        <v>5</v>
      </c>
      <c r="AK33" s="21">
        <v>0</v>
      </c>
      <c r="AL33" s="21">
        <v>218</v>
      </c>
      <c r="AM33" s="26">
        <v>44</v>
      </c>
      <c r="AN33" s="21">
        <v>8484</v>
      </c>
      <c r="AO33" s="26">
        <v>2903</v>
      </c>
      <c r="AP33" s="52">
        <v>119</v>
      </c>
      <c r="AQ33" s="21">
        <v>12</v>
      </c>
      <c r="AR33" s="21">
        <v>0</v>
      </c>
      <c r="AS33" s="21">
        <v>0</v>
      </c>
      <c r="AT33" s="21">
        <v>3</v>
      </c>
      <c r="AU33" s="26">
        <v>0</v>
      </c>
      <c r="AV33" s="21">
        <v>116</v>
      </c>
      <c r="AW33" s="26">
        <v>12</v>
      </c>
      <c r="AX33" s="52" t="s">
        <v>81</v>
      </c>
      <c r="AY33" s="21" t="s">
        <v>81</v>
      </c>
      <c r="AZ33" s="21" t="s">
        <v>81</v>
      </c>
      <c r="BA33" s="21" t="s">
        <v>81</v>
      </c>
      <c r="BB33" s="21" t="s">
        <v>81</v>
      </c>
      <c r="BC33" s="21" t="s">
        <v>81</v>
      </c>
      <c r="BD33" s="21" t="s">
        <v>81</v>
      </c>
      <c r="BE33" s="21" t="s">
        <v>81</v>
      </c>
      <c r="BF33" s="52">
        <v>679</v>
      </c>
      <c r="BG33" s="21">
        <v>241</v>
      </c>
      <c r="BH33" s="21">
        <v>3</v>
      </c>
      <c r="BI33" s="26">
        <v>0</v>
      </c>
      <c r="BJ33" s="21">
        <v>30</v>
      </c>
      <c r="BK33" s="26">
        <v>5</v>
      </c>
      <c r="BL33" s="21">
        <v>646</v>
      </c>
      <c r="BM33" s="27">
        <v>236</v>
      </c>
    </row>
    <row r="34" spans="1:65" x14ac:dyDescent="0.3">
      <c r="A34" s="41" t="s">
        <v>31</v>
      </c>
      <c r="B34" s="251">
        <f t="shared" si="14"/>
        <v>35197</v>
      </c>
      <c r="C34" s="248">
        <f t="shared" si="0"/>
        <v>16404</v>
      </c>
      <c r="D34" s="248">
        <f t="shared" si="1"/>
        <v>260</v>
      </c>
      <c r="E34" s="258">
        <f t="shared" si="2"/>
        <v>89</v>
      </c>
      <c r="F34" s="248">
        <f t="shared" si="3"/>
        <v>1052</v>
      </c>
      <c r="G34" s="258">
        <f t="shared" si="4"/>
        <v>349</v>
      </c>
      <c r="H34" s="248">
        <f t="shared" si="5"/>
        <v>33885</v>
      </c>
      <c r="I34" s="258">
        <f t="shared" si="6"/>
        <v>15966</v>
      </c>
      <c r="J34" s="52">
        <v>3725</v>
      </c>
      <c r="K34" s="21">
        <v>2610</v>
      </c>
      <c r="L34" s="21">
        <v>47</v>
      </c>
      <c r="M34" s="26">
        <v>26</v>
      </c>
      <c r="N34" s="21">
        <v>114</v>
      </c>
      <c r="O34" s="26">
        <v>70</v>
      </c>
      <c r="P34" s="21">
        <v>3564</v>
      </c>
      <c r="Q34" s="27">
        <v>2514</v>
      </c>
      <c r="R34" s="251">
        <f t="shared" si="15"/>
        <v>31472</v>
      </c>
      <c r="S34" s="248">
        <f t="shared" si="7"/>
        <v>13794</v>
      </c>
      <c r="T34" s="248">
        <f t="shared" si="8"/>
        <v>213</v>
      </c>
      <c r="U34" s="258">
        <f t="shared" si="9"/>
        <v>63</v>
      </c>
      <c r="V34" s="248">
        <f t="shared" si="10"/>
        <v>938</v>
      </c>
      <c r="W34" s="258">
        <f t="shared" si="11"/>
        <v>279</v>
      </c>
      <c r="X34" s="248">
        <f t="shared" si="12"/>
        <v>30321</v>
      </c>
      <c r="Y34" s="258">
        <f t="shared" si="13"/>
        <v>13452</v>
      </c>
      <c r="Z34" s="52">
        <v>22180</v>
      </c>
      <c r="AA34" s="21">
        <v>10693</v>
      </c>
      <c r="AB34" s="21">
        <v>202</v>
      </c>
      <c r="AC34" s="26">
        <v>62</v>
      </c>
      <c r="AD34" s="21">
        <v>663</v>
      </c>
      <c r="AE34" s="26">
        <v>223</v>
      </c>
      <c r="AF34" s="21">
        <v>21315</v>
      </c>
      <c r="AG34" s="26">
        <v>10408</v>
      </c>
      <c r="AH34" s="52">
        <v>8504</v>
      </c>
      <c r="AI34" s="21">
        <v>2835</v>
      </c>
      <c r="AJ34" s="21">
        <v>9</v>
      </c>
      <c r="AK34" s="26">
        <v>1</v>
      </c>
      <c r="AL34" s="21">
        <v>229</v>
      </c>
      <c r="AM34" s="26">
        <v>44</v>
      </c>
      <c r="AN34" s="21">
        <v>8266</v>
      </c>
      <c r="AO34" s="26">
        <v>2790</v>
      </c>
      <c r="AP34" s="52">
        <v>97</v>
      </c>
      <c r="AQ34" s="21">
        <v>10</v>
      </c>
      <c r="AR34" s="21">
        <v>0</v>
      </c>
      <c r="AS34" s="21">
        <v>0</v>
      </c>
      <c r="AT34" s="21">
        <v>0</v>
      </c>
      <c r="AU34" s="26">
        <v>0</v>
      </c>
      <c r="AV34" s="21">
        <v>97</v>
      </c>
      <c r="AW34" s="26">
        <v>10</v>
      </c>
      <c r="AX34" s="52" t="s">
        <v>81</v>
      </c>
      <c r="AY34" s="21" t="s">
        <v>81</v>
      </c>
      <c r="AZ34" s="21" t="s">
        <v>81</v>
      </c>
      <c r="BA34" s="21" t="s">
        <v>81</v>
      </c>
      <c r="BB34" s="21" t="s">
        <v>81</v>
      </c>
      <c r="BC34" s="21" t="s">
        <v>81</v>
      </c>
      <c r="BD34" s="21" t="s">
        <v>81</v>
      </c>
      <c r="BE34" s="21" t="s">
        <v>81</v>
      </c>
      <c r="BF34" s="52">
        <v>691</v>
      </c>
      <c r="BG34" s="21">
        <v>256</v>
      </c>
      <c r="BH34" s="21">
        <v>2</v>
      </c>
      <c r="BI34" s="26">
        <v>0</v>
      </c>
      <c r="BJ34" s="21">
        <v>46</v>
      </c>
      <c r="BK34" s="26">
        <v>12</v>
      </c>
      <c r="BL34" s="21">
        <v>643</v>
      </c>
      <c r="BM34" s="27">
        <v>244</v>
      </c>
    </row>
    <row r="35" spans="1:65" x14ac:dyDescent="0.3">
      <c r="A35" s="41" t="s">
        <v>32</v>
      </c>
      <c r="B35" s="251">
        <f t="shared" si="14"/>
        <v>35661</v>
      </c>
      <c r="C35" s="248">
        <f t="shared" si="0"/>
        <v>16945</v>
      </c>
      <c r="D35" s="248">
        <f t="shared" si="1"/>
        <v>145</v>
      </c>
      <c r="E35" s="258">
        <f t="shared" si="2"/>
        <v>51</v>
      </c>
      <c r="F35" s="248">
        <f t="shared" si="3"/>
        <v>1100</v>
      </c>
      <c r="G35" s="258">
        <f t="shared" si="4"/>
        <v>371</v>
      </c>
      <c r="H35" s="248">
        <f t="shared" si="5"/>
        <v>34416</v>
      </c>
      <c r="I35" s="258">
        <f t="shared" si="6"/>
        <v>16523</v>
      </c>
      <c r="J35" s="52">
        <v>3672</v>
      </c>
      <c r="K35" s="21">
        <v>2542</v>
      </c>
      <c r="L35" s="21">
        <v>32</v>
      </c>
      <c r="M35" s="239">
        <v>18</v>
      </c>
      <c r="N35" s="21">
        <v>119</v>
      </c>
      <c r="O35" s="239">
        <v>65</v>
      </c>
      <c r="P35" s="21">
        <v>3521</v>
      </c>
      <c r="Q35" s="240">
        <v>2459</v>
      </c>
      <c r="R35" s="251">
        <f t="shared" si="15"/>
        <v>31989</v>
      </c>
      <c r="S35" s="248">
        <f t="shared" si="7"/>
        <v>14403</v>
      </c>
      <c r="T35" s="248">
        <f t="shared" si="8"/>
        <v>113</v>
      </c>
      <c r="U35" s="258">
        <f t="shared" si="9"/>
        <v>33</v>
      </c>
      <c r="V35" s="248">
        <f t="shared" si="10"/>
        <v>981</v>
      </c>
      <c r="W35" s="258">
        <f t="shared" si="11"/>
        <v>306</v>
      </c>
      <c r="X35" s="248">
        <v>30895</v>
      </c>
      <c r="Y35" s="258">
        <v>14064</v>
      </c>
      <c r="Z35" s="52">
        <v>22435</v>
      </c>
      <c r="AA35" s="21">
        <v>11127</v>
      </c>
      <c r="AB35" s="21">
        <v>106</v>
      </c>
      <c r="AC35" s="239">
        <v>33</v>
      </c>
      <c r="AD35" s="21">
        <v>688</v>
      </c>
      <c r="AE35" s="239">
        <v>240</v>
      </c>
      <c r="AF35" s="21">
        <v>21641</v>
      </c>
      <c r="AG35" s="239">
        <v>10854</v>
      </c>
      <c r="AH35" s="52">
        <v>8711</v>
      </c>
      <c r="AI35" s="21">
        <v>3005</v>
      </c>
      <c r="AJ35" s="21">
        <v>5</v>
      </c>
      <c r="AK35" s="21">
        <v>0</v>
      </c>
      <c r="AL35" s="21">
        <v>248</v>
      </c>
      <c r="AM35" s="239">
        <v>52</v>
      </c>
      <c r="AN35" s="21">
        <v>8458</v>
      </c>
      <c r="AO35" s="239">
        <v>2953</v>
      </c>
      <c r="AP35" s="52">
        <v>138</v>
      </c>
      <c r="AQ35" s="21">
        <v>12</v>
      </c>
      <c r="AR35" s="21">
        <v>0</v>
      </c>
      <c r="AS35" s="21">
        <v>0</v>
      </c>
      <c r="AT35" s="21">
        <v>0</v>
      </c>
      <c r="AU35" s="239">
        <v>0</v>
      </c>
      <c r="AV35" s="21">
        <v>138</v>
      </c>
      <c r="AW35" s="239">
        <v>12</v>
      </c>
      <c r="AX35" s="52" t="s">
        <v>81</v>
      </c>
      <c r="AY35" s="21" t="s">
        <v>81</v>
      </c>
      <c r="AZ35" s="21" t="s">
        <v>81</v>
      </c>
      <c r="BA35" s="21" t="s">
        <v>81</v>
      </c>
      <c r="BB35" s="21" t="s">
        <v>81</v>
      </c>
      <c r="BC35" s="21" t="s">
        <v>81</v>
      </c>
      <c r="BD35" s="21" t="s">
        <v>81</v>
      </c>
      <c r="BE35" s="21" t="s">
        <v>81</v>
      </c>
      <c r="BF35" s="52">
        <v>705</v>
      </c>
      <c r="BG35" s="21">
        <v>259</v>
      </c>
      <c r="BH35" s="21">
        <v>2</v>
      </c>
      <c r="BI35" s="239">
        <v>0</v>
      </c>
      <c r="BJ35" s="21">
        <v>45</v>
      </c>
      <c r="BK35" s="239">
        <v>14</v>
      </c>
      <c r="BL35" s="21">
        <v>658</v>
      </c>
      <c r="BM35" s="240">
        <v>245</v>
      </c>
    </row>
    <row r="36" spans="1:65" ht="17.25" thickBot="1" x14ac:dyDescent="0.35">
      <c r="A36" s="438" t="s">
        <v>33</v>
      </c>
      <c r="B36" s="439">
        <f t="shared" si="14"/>
        <v>36045</v>
      </c>
      <c r="C36" s="430">
        <f t="shared" si="0"/>
        <v>17365</v>
      </c>
      <c r="D36" s="430">
        <f t="shared" si="1"/>
        <v>150</v>
      </c>
      <c r="E36" s="448">
        <f t="shared" si="2"/>
        <v>49</v>
      </c>
      <c r="F36" s="430">
        <f t="shared" si="3"/>
        <v>1097</v>
      </c>
      <c r="G36" s="448">
        <f t="shared" si="4"/>
        <v>376</v>
      </c>
      <c r="H36" s="430">
        <f t="shared" si="5"/>
        <v>34798</v>
      </c>
      <c r="I36" s="448">
        <f t="shared" si="6"/>
        <v>16940</v>
      </c>
      <c r="J36" s="435">
        <v>3741</v>
      </c>
      <c r="K36" s="126">
        <v>2649</v>
      </c>
      <c r="L36" s="126">
        <v>32</v>
      </c>
      <c r="M36" s="449">
        <v>20</v>
      </c>
      <c r="N36" s="126">
        <v>118</v>
      </c>
      <c r="O36" s="449">
        <v>68</v>
      </c>
      <c r="P36" s="126">
        <v>3591</v>
      </c>
      <c r="Q36" s="450">
        <v>2561</v>
      </c>
      <c r="R36" s="439">
        <f t="shared" si="15"/>
        <v>32304</v>
      </c>
      <c r="S36" s="430">
        <f t="shared" si="7"/>
        <v>14716</v>
      </c>
      <c r="T36" s="430">
        <f t="shared" si="8"/>
        <v>118</v>
      </c>
      <c r="U36" s="448">
        <f t="shared" si="9"/>
        <v>29</v>
      </c>
      <c r="V36" s="430">
        <f t="shared" si="10"/>
        <v>979</v>
      </c>
      <c r="W36" s="448">
        <f t="shared" si="11"/>
        <v>308</v>
      </c>
      <c r="X36" s="430">
        <f t="shared" si="12"/>
        <v>31207</v>
      </c>
      <c r="Y36" s="448">
        <f t="shared" si="13"/>
        <v>14379</v>
      </c>
      <c r="Z36" s="435">
        <v>23231</v>
      </c>
      <c r="AA36" s="126">
        <v>11573</v>
      </c>
      <c r="AB36" s="126">
        <v>111</v>
      </c>
      <c r="AC36" s="449">
        <v>29</v>
      </c>
      <c r="AD36" s="126">
        <v>666</v>
      </c>
      <c r="AE36" s="449">
        <v>248</v>
      </c>
      <c r="AF36" s="126">
        <v>22454</v>
      </c>
      <c r="AG36" s="449">
        <v>11296</v>
      </c>
      <c r="AH36" s="435">
        <v>8145</v>
      </c>
      <c r="AI36" s="126">
        <v>2877</v>
      </c>
      <c r="AJ36" s="126">
        <v>5</v>
      </c>
      <c r="AK36" s="126">
        <v>0</v>
      </c>
      <c r="AL36" s="126">
        <v>256</v>
      </c>
      <c r="AM36" s="449">
        <v>45</v>
      </c>
      <c r="AN36" s="126">
        <v>7884</v>
      </c>
      <c r="AO36" s="449">
        <v>2832</v>
      </c>
      <c r="AP36" s="435">
        <v>199</v>
      </c>
      <c r="AQ36" s="126">
        <v>19</v>
      </c>
      <c r="AR36" s="126">
        <v>0</v>
      </c>
      <c r="AS36" s="126">
        <v>0</v>
      </c>
      <c r="AT36" s="126">
        <v>11</v>
      </c>
      <c r="AU36" s="449">
        <v>1</v>
      </c>
      <c r="AV36" s="126">
        <v>188</v>
      </c>
      <c r="AW36" s="449">
        <v>18</v>
      </c>
      <c r="AX36" s="435" t="s">
        <v>81</v>
      </c>
      <c r="AY36" s="126" t="s">
        <v>81</v>
      </c>
      <c r="AZ36" s="126" t="s">
        <v>81</v>
      </c>
      <c r="BA36" s="126" t="s">
        <v>81</v>
      </c>
      <c r="BB36" s="126" t="s">
        <v>81</v>
      </c>
      <c r="BC36" s="126" t="s">
        <v>81</v>
      </c>
      <c r="BD36" s="126" t="s">
        <v>81</v>
      </c>
      <c r="BE36" s="126" t="s">
        <v>81</v>
      </c>
      <c r="BF36" s="435">
        <v>729</v>
      </c>
      <c r="BG36" s="126">
        <v>247</v>
      </c>
      <c r="BH36" s="126">
        <v>2</v>
      </c>
      <c r="BI36" s="449">
        <v>0</v>
      </c>
      <c r="BJ36" s="126">
        <v>46</v>
      </c>
      <c r="BK36" s="449">
        <v>14</v>
      </c>
      <c r="BL36" s="126">
        <v>681</v>
      </c>
      <c r="BM36" s="450">
        <v>233</v>
      </c>
    </row>
    <row r="37" spans="1:65" x14ac:dyDescent="0.3">
      <c r="A37" s="420" t="s">
        <v>34</v>
      </c>
      <c r="B37" s="421">
        <f t="shared" si="14"/>
        <v>35955</v>
      </c>
      <c r="C37" s="422">
        <f t="shared" si="0"/>
        <v>17563</v>
      </c>
      <c r="D37" s="422">
        <f t="shared" si="1"/>
        <v>137</v>
      </c>
      <c r="E37" s="440">
        <f t="shared" si="2"/>
        <v>52</v>
      </c>
      <c r="F37" s="422">
        <f t="shared" si="3"/>
        <v>709</v>
      </c>
      <c r="G37" s="440">
        <f t="shared" si="4"/>
        <v>276</v>
      </c>
      <c r="H37" s="422">
        <f t="shared" si="5"/>
        <v>35109</v>
      </c>
      <c r="I37" s="440">
        <f t="shared" si="6"/>
        <v>17235</v>
      </c>
      <c r="J37" s="424">
        <v>3658</v>
      </c>
      <c r="K37" s="425">
        <v>2591</v>
      </c>
      <c r="L37" s="425">
        <v>32</v>
      </c>
      <c r="M37" s="446">
        <v>20</v>
      </c>
      <c r="N37" s="425">
        <v>82</v>
      </c>
      <c r="O37" s="446">
        <v>46</v>
      </c>
      <c r="P37" s="425">
        <v>3544</v>
      </c>
      <c r="Q37" s="447">
        <v>2525</v>
      </c>
      <c r="R37" s="421">
        <f t="shared" si="15"/>
        <v>32297</v>
      </c>
      <c r="S37" s="422">
        <f t="shared" si="7"/>
        <v>14972</v>
      </c>
      <c r="T37" s="422">
        <f t="shared" si="8"/>
        <v>105</v>
      </c>
      <c r="U37" s="440">
        <f t="shared" si="9"/>
        <v>32</v>
      </c>
      <c r="V37" s="422">
        <f t="shared" si="10"/>
        <v>627</v>
      </c>
      <c r="W37" s="440">
        <f t="shared" si="11"/>
        <v>230</v>
      </c>
      <c r="X37" s="422">
        <f t="shared" si="12"/>
        <v>31565</v>
      </c>
      <c r="Y37" s="440">
        <f t="shared" si="13"/>
        <v>14710</v>
      </c>
      <c r="Z37" s="424">
        <v>23412</v>
      </c>
      <c r="AA37" s="425">
        <v>11817</v>
      </c>
      <c r="AB37" s="425">
        <v>100</v>
      </c>
      <c r="AC37" s="446">
        <v>32</v>
      </c>
      <c r="AD37" s="425">
        <v>461</v>
      </c>
      <c r="AE37" s="446">
        <v>189</v>
      </c>
      <c r="AF37" s="425">
        <v>22851</v>
      </c>
      <c r="AG37" s="446">
        <v>11596</v>
      </c>
      <c r="AH37" s="424">
        <v>7965</v>
      </c>
      <c r="AI37" s="425">
        <v>2866</v>
      </c>
      <c r="AJ37" s="425">
        <v>4</v>
      </c>
      <c r="AK37" s="425">
        <v>0</v>
      </c>
      <c r="AL37" s="425">
        <v>130</v>
      </c>
      <c r="AM37" s="446">
        <v>31</v>
      </c>
      <c r="AN37" s="425">
        <v>7831</v>
      </c>
      <c r="AO37" s="446">
        <v>2835</v>
      </c>
      <c r="AP37" s="424">
        <v>187</v>
      </c>
      <c r="AQ37" s="425">
        <v>18</v>
      </c>
      <c r="AR37" s="425">
        <v>0</v>
      </c>
      <c r="AS37" s="425">
        <v>0</v>
      </c>
      <c r="AT37" s="425">
        <v>0</v>
      </c>
      <c r="AU37" s="446">
        <v>0</v>
      </c>
      <c r="AV37" s="425">
        <v>187</v>
      </c>
      <c r="AW37" s="446">
        <v>18</v>
      </c>
      <c r="AX37" s="424" t="s">
        <v>81</v>
      </c>
      <c r="AY37" s="425" t="s">
        <v>81</v>
      </c>
      <c r="AZ37" s="425" t="s">
        <v>81</v>
      </c>
      <c r="BA37" s="425" t="s">
        <v>81</v>
      </c>
      <c r="BB37" s="425" t="s">
        <v>81</v>
      </c>
      <c r="BC37" s="425" t="s">
        <v>81</v>
      </c>
      <c r="BD37" s="425" t="s">
        <v>81</v>
      </c>
      <c r="BE37" s="425" t="s">
        <v>81</v>
      </c>
      <c r="BF37" s="424">
        <v>733</v>
      </c>
      <c r="BG37" s="425">
        <v>271</v>
      </c>
      <c r="BH37" s="425">
        <v>1</v>
      </c>
      <c r="BI37" s="446">
        <v>0</v>
      </c>
      <c r="BJ37" s="425">
        <v>36</v>
      </c>
      <c r="BK37" s="446">
        <v>10</v>
      </c>
      <c r="BL37" s="425">
        <v>696</v>
      </c>
      <c r="BM37" s="447">
        <v>261</v>
      </c>
    </row>
    <row r="38" spans="1:65" x14ac:dyDescent="0.3">
      <c r="A38" s="41" t="s">
        <v>35</v>
      </c>
      <c r="B38" s="251">
        <f t="shared" si="14"/>
        <v>35852</v>
      </c>
      <c r="C38" s="248">
        <f t="shared" si="0"/>
        <v>17583</v>
      </c>
      <c r="D38" s="248">
        <f t="shared" si="1"/>
        <v>189</v>
      </c>
      <c r="E38" s="258">
        <f t="shared" si="2"/>
        <v>53</v>
      </c>
      <c r="F38" s="248">
        <f t="shared" si="3"/>
        <v>740</v>
      </c>
      <c r="G38" s="258">
        <f t="shared" si="4"/>
        <v>298</v>
      </c>
      <c r="H38" s="248">
        <f t="shared" si="5"/>
        <v>34923</v>
      </c>
      <c r="I38" s="258">
        <f t="shared" si="6"/>
        <v>17232</v>
      </c>
      <c r="J38" s="52">
        <v>3669</v>
      </c>
      <c r="K38" s="21">
        <v>2558</v>
      </c>
      <c r="L38" s="21">
        <v>15</v>
      </c>
      <c r="M38" s="239">
        <v>2</v>
      </c>
      <c r="N38" s="21">
        <v>82</v>
      </c>
      <c r="O38" s="239">
        <v>54</v>
      </c>
      <c r="P38" s="21">
        <v>3572</v>
      </c>
      <c r="Q38" s="240">
        <v>2502</v>
      </c>
      <c r="R38" s="251">
        <f t="shared" si="15"/>
        <v>32183</v>
      </c>
      <c r="S38" s="248">
        <f t="shared" si="7"/>
        <v>15025</v>
      </c>
      <c r="T38" s="248">
        <f t="shared" si="8"/>
        <v>174</v>
      </c>
      <c r="U38" s="258">
        <f t="shared" si="9"/>
        <v>51</v>
      </c>
      <c r="V38" s="248">
        <f t="shared" si="10"/>
        <v>658</v>
      </c>
      <c r="W38" s="258">
        <f t="shared" si="11"/>
        <v>244</v>
      </c>
      <c r="X38" s="248">
        <f t="shared" si="12"/>
        <v>31351</v>
      </c>
      <c r="Y38" s="258">
        <f t="shared" si="13"/>
        <v>14730</v>
      </c>
      <c r="Z38" s="52">
        <v>23025</v>
      </c>
      <c r="AA38" s="21">
        <v>11719</v>
      </c>
      <c r="AB38" s="21">
        <v>162</v>
      </c>
      <c r="AC38" s="239">
        <v>50</v>
      </c>
      <c r="AD38" s="21">
        <v>489</v>
      </c>
      <c r="AE38" s="239">
        <v>195</v>
      </c>
      <c r="AF38" s="21">
        <v>22374</v>
      </c>
      <c r="AG38" s="239">
        <v>11474</v>
      </c>
      <c r="AH38" s="52">
        <v>8137</v>
      </c>
      <c r="AI38" s="21">
        <v>2982</v>
      </c>
      <c r="AJ38" s="21">
        <v>5</v>
      </c>
      <c r="AK38" s="21">
        <v>0</v>
      </c>
      <c r="AL38" s="21">
        <v>133</v>
      </c>
      <c r="AM38" s="239">
        <v>32</v>
      </c>
      <c r="AN38" s="21">
        <v>7999</v>
      </c>
      <c r="AO38" s="239">
        <v>2950</v>
      </c>
      <c r="AP38" s="52">
        <v>227</v>
      </c>
      <c r="AQ38" s="21">
        <v>23</v>
      </c>
      <c r="AR38" s="21">
        <v>0</v>
      </c>
      <c r="AS38" s="21">
        <v>0</v>
      </c>
      <c r="AT38" s="21">
        <v>0</v>
      </c>
      <c r="AU38" s="239">
        <v>0</v>
      </c>
      <c r="AV38" s="21">
        <v>227</v>
      </c>
      <c r="AW38" s="239">
        <v>23</v>
      </c>
      <c r="AX38" s="52" t="s">
        <v>81</v>
      </c>
      <c r="AY38" s="21" t="s">
        <v>81</v>
      </c>
      <c r="AZ38" s="21" t="s">
        <v>81</v>
      </c>
      <c r="BA38" s="21" t="s">
        <v>81</v>
      </c>
      <c r="BB38" s="21" t="s">
        <v>81</v>
      </c>
      <c r="BC38" s="21" t="s">
        <v>81</v>
      </c>
      <c r="BD38" s="21" t="s">
        <v>81</v>
      </c>
      <c r="BE38" s="21" t="s">
        <v>81</v>
      </c>
      <c r="BF38" s="52">
        <v>794</v>
      </c>
      <c r="BG38" s="21">
        <v>301</v>
      </c>
      <c r="BH38" s="21">
        <v>7</v>
      </c>
      <c r="BI38" s="239">
        <v>1</v>
      </c>
      <c r="BJ38" s="21">
        <v>36</v>
      </c>
      <c r="BK38" s="239">
        <v>17</v>
      </c>
      <c r="BL38" s="21">
        <v>751</v>
      </c>
      <c r="BM38" s="240">
        <v>283</v>
      </c>
    </row>
    <row r="39" spans="1:65" x14ac:dyDescent="0.3">
      <c r="A39" s="41" t="s">
        <v>36</v>
      </c>
      <c r="B39" s="251">
        <f t="shared" si="14"/>
        <v>36100</v>
      </c>
      <c r="C39" s="248">
        <f t="shared" si="0"/>
        <v>17885</v>
      </c>
      <c r="D39" s="248">
        <f t="shared" si="1"/>
        <v>206</v>
      </c>
      <c r="E39" s="258">
        <f t="shared" si="2"/>
        <v>73</v>
      </c>
      <c r="F39" s="248">
        <f t="shared" si="3"/>
        <v>770</v>
      </c>
      <c r="G39" s="258">
        <f t="shared" si="4"/>
        <v>311</v>
      </c>
      <c r="H39" s="248">
        <f t="shared" si="5"/>
        <v>35124</v>
      </c>
      <c r="I39" s="258">
        <f t="shared" si="6"/>
        <v>17501</v>
      </c>
      <c r="J39" s="52">
        <v>3547</v>
      </c>
      <c r="K39" s="21">
        <v>2544</v>
      </c>
      <c r="L39" s="21">
        <v>35</v>
      </c>
      <c r="M39" s="239">
        <v>20</v>
      </c>
      <c r="N39" s="21">
        <v>72</v>
      </c>
      <c r="O39" s="239">
        <v>50</v>
      </c>
      <c r="P39" s="21">
        <v>3440</v>
      </c>
      <c r="Q39" s="240">
        <v>2474</v>
      </c>
      <c r="R39" s="251">
        <f t="shared" si="15"/>
        <v>32553</v>
      </c>
      <c r="S39" s="248">
        <f t="shared" si="7"/>
        <v>15341</v>
      </c>
      <c r="T39" s="248">
        <f t="shared" si="8"/>
        <v>171</v>
      </c>
      <c r="U39" s="258">
        <f t="shared" si="9"/>
        <v>53</v>
      </c>
      <c r="V39" s="248">
        <f t="shared" si="10"/>
        <v>698</v>
      </c>
      <c r="W39" s="258">
        <f t="shared" si="11"/>
        <v>261</v>
      </c>
      <c r="X39" s="248">
        <f t="shared" si="12"/>
        <v>31684</v>
      </c>
      <c r="Y39" s="258">
        <f t="shared" si="13"/>
        <v>15027</v>
      </c>
      <c r="Z39" s="52">
        <v>22973</v>
      </c>
      <c r="AA39" s="21">
        <v>11765</v>
      </c>
      <c r="AB39" s="21">
        <v>160</v>
      </c>
      <c r="AC39" s="239">
        <v>52</v>
      </c>
      <c r="AD39" s="21">
        <v>516</v>
      </c>
      <c r="AE39" s="239">
        <v>206</v>
      </c>
      <c r="AF39" s="21">
        <v>22297</v>
      </c>
      <c r="AG39" s="239">
        <v>11507</v>
      </c>
      <c r="AH39" s="52">
        <v>8356</v>
      </c>
      <c r="AI39" s="21">
        <v>3230</v>
      </c>
      <c r="AJ39" s="21">
        <v>3</v>
      </c>
      <c r="AK39" s="21">
        <v>0</v>
      </c>
      <c r="AL39" s="21">
        <v>146</v>
      </c>
      <c r="AM39" s="239">
        <v>38</v>
      </c>
      <c r="AN39" s="21">
        <v>8207</v>
      </c>
      <c r="AO39" s="239">
        <v>3192</v>
      </c>
      <c r="AP39" s="52">
        <v>272</v>
      </c>
      <c r="AQ39" s="21">
        <v>25</v>
      </c>
      <c r="AR39" s="21">
        <v>0</v>
      </c>
      <c r="AS39" s="21">
        <v>0</v>
      </c>
      <c r="AT39" s="21">
        <v>0</v>
      </c>
      <c r="AU39" s="239">
        <v>0</v>
      </c>
      <c r="AV39" s="21">
        <v>272</v>
      </c>
      <c r="AW39" s="239">
        <v>25</v>
      </c>
      <c r="AX39" s="52" t="s">
        <v>81</v>
      </c>
      <c r="AY39" s="21" t="s">
        <v>81</v>
      </c>
      <c r="AZ39" s="21" t="s">
        <v>81</v>
      </c>
      <c r="BA39" s="21" t="s">
        <v>81</v>
      </c>
      <c r="BB39" s="21" t="s">
        <v>81</v>
      </c>
      <c r="BC39" s="21" t="s">
        <v>81</v>
      </c>
      <c r="BD39" s="21" t="s">
        <v>81</v>
      </c>
      <c r="BE39" s="21" t="s">
        <v>81</v>
      </c>
      <c r="BF39" s="52">
        <v>952</v>
      </c>
      <c r="BG39" s="21">
        <v>321</v>
      </c>
      <c r="BH39" s="21">
        <v>8</v>
      </c>
      <c r="BI39" s="239">
        <v>1</v>
      </c>
      <c r="BJ39" s="21">
        <v>36</v>
      </c>
      <c r="BK39" s="239">
        <v>17</v>
      </c>
      <c r="BL39" s="21">
        <v>908</v>
      </c>
      <c r="BM39" s="240">
        <v>303</v>
      </c>
    </row>
    <row r="40" spans="1:65" x14ac:dyDescent="0.3">
      <c r="A40" s="41" t="s">
        <v>37</v>
      </c>
      <c r="B40" s="251">
        <f t="shared" si="14"/>
        <v>35281</v>
      </c>
      <c r="C40" s="248">
        <f t="shared" si="0"/>
        <v>17551</v>
      </c>
      <c r="D40" s="248">
        <f t="shared" si="1"/>
        <v>200</v>
      </c>
      <c r="E40" s="258">
        <f t="shared" si="2"/>
        <v>73</v>
      </c>
      <c r="F40" s="248">
        <f t="shared" si="3"/>
        <v>773</v>
      </c>
      <c r="G40" s="258">
        <f t="shared" si="4"/>
        <v>311</v>
      </c>
      <c r="H40" s="248">
        <f t="shared" si="5"/>
        <v>34308</v>
      </c>
      <c r="I40" s="258">
        <f t="shared" si="6"/>
        <v>17167</v>
      </c>
      <c r="J40" s="52">
        <v>3402</v>
      </c>
      <c r="K40" s="21">
        <v>2402</v>
      </c>
      <c r="L40" s="21">
        <v>36</v>
      </c>
      <c r="M40" s="239">
        <v>23</v>
      </c>
      <c r="N40" s="21">
        <v>80</v>
      </c>
      <c r="O40" s="239">
        <v>54</v>
      </c>
      <c r="P40" s="21">
        <v>3286</v>
      </c>
      <c r="Q40" s="240">
        <v>2325</v>
      </c>
      <c r="R40" s="251">
        <f t="shared" si="15"/>
        <v>31879</v>
      </c>
      <c r="S40" s="248">
        <f t="shared" si="7"/>
        <v>15149</v>
      </c>
      <c r="T40" s="248">
        <f t="shared" si="8"/>
        <v>164</v>
      </c>
      <c r="U40" s="258">
        <f t="shared" si="9"/>
        <v>50</v>
      </c>
      <c r="V40" s="248">
        <f t="shared" si="10"/>
        <v>693</v>
      </c>
      <c r="W40" s="258">
        <f t="shared" si="11"/>
        <v>257</v>
      </c>
      <c r="X40" s="248">
        <f t="shared" si="12"/>
        <v>31022</v>
      </c>
      <c r="Y40" s="258">
        <f t="shared" si="13"/>
        <v>14842</v>
      </c>
      <c r="Z40" s="52">
        <v>21860</v>
      </c>
      <c r="AA40" s="21">
        <v>11292</v>
      </c>
      <c r="AB40" s="21">
        <v>150</v>
      </c>
      <c r="AC40" s="239">
        <v>48</v>
      </c>
      <c r="AD40" s="21">
        <v>502</v>
      </c>
      <c r="AE40" s="239">
        <v>205</v>
      </c>
      <c r="AF40" s="21">
        <v>21208</v>
      </c>
      <c r="AG40" s="239">
        <v>11039</v>
      </c>
      <c r="AH40" s="52">
        <v>8523</v>
      </c>
      <c r="AI40" s="21">
        <v>3372</v>
      </c>
      <c r="AJ40" s="21">
        <v>4</v>
      </c>
      <c r="AK40" s="239">
        <v>0</v>
      </c>
      <c r="AL40" s="21">
        <v>140</v>
      </c>
      <c r="AM40" s="239">
        <v>34</v>
      </c>
      <c r="AN40" s="21">
        <v>8379</v>
      </c>
      <c r="AO40" s="239">
        <v>3338</v>
      </c>
      <c r="AP40" s="52">
        <v>301</v>
      </c>
      <c r="AQ40" s="21">
        <v>27</v>
      </c>
      <c r="AR40" s="21">
        <v>0</v>
      </c>
      <c r="AS40" s="21">
        <v>0</v>
      </c>
      <c r="AT40" s="21">
        <v>0</v>
      </c>
      <c r="AU40" s="239">
        <v>0</v>
      </c>
      <c r="AV40" s="21">
        <v>301</v>
      </c>
      <c r="AW40" s="239">
        <v>27</v>
      </c>
      <c r="AX40" s="52" t="s">
        <v>81</v>
      </c>
      <c r="AY40" s="21" t="s">
        <v>81</v>
      </c>
      <c r="AZ40" s="21" t="s">
        <v>81</v>
      </c>
      <c r="BA40" s="21" t="s">
        <v>81</v>
      </c>
      <c r="BB40" s="21" t="s">
        <v>81</v>
      </c>
      <c r="BC40" s="21" t="s">
        <v>81</v>
      </c>
      <c r="BD40" s="21" t="s">
        <v>81</v>
      </c>
      <c r="BE40" s="21" t="s">
        <v>81</v>
      </c>
      <c r="BF40" s="52">
        <v>1195</v>
      </c>
      <c r="BG40" s="21">
        <v>458</v>
      </c>
      <c r="BH40" s="21">
        <v>10</v>
      </c>
      <c r="BI40" s="239">
        <v>2</v>
      </c>
      <c r="BJ40" s="21">
        <v>51</v>
      </c>
      <c r="BK40" s="239">
        <v>18</v>
      </c>
      <c r="BL40" s="21">
        <v>1134</v>
      </c>
      <c r="BM40" s="240">
        <v>438</v>
      </c>
    </row>
    <row r="41" spans="1:65" x14ac:dyDescent="0.3">
      <c r="A41" s="42" t="s">
        <v>42</v>
      </c>
      <c r="B41" s="252">
        <f t="shared" si="14"/>
        <v>34765</v>
      </c>
      <c r="C41" s="253">
        <f t="shared" si="0"/>
        <v>17596</v>
      </c>
      <c r="D41" s="253">
        <f t="shared" si="1"/>
        <v>218</v>
      </c>
      <c r="E41" s="253">
        <f t="shared" si="2"/>
        <v>83</v>
      </c>
      <c r="F41" s="253">
        <f t="shared" si="3"/>
        <v>779</v>
      </c>
      <c r="G41" s="253">
        <f t="shared" si="4"/>
        <v>307</v>
      </c>
      <c r="H41" s="253">
        <f t="shared" si="5"/>
        <v>33768</v>
      </c>
      <c r="I41" s="253">
        <f t="shared" si="6"/>
        <v>17206</v>
      </c>
      <c r="J41" s="243">
        <v>3485</v>
      </c>
      <c r="K41" s="241">
        <v>2547</v>
      </c>
      <c r="L41" s="241">
        <v>36</v>
      </c>
      <c r="M41" s="241">
        <v>24</v>
      </c>
      <c r="N41" s="241">
        <v>79</v>
      </c>
      <c r="O41" s="241">
        <v>50</v>
      </c>
      <c r="P41" s="241">
        <v>3370</v>
      </c>
      <c r="Q41" s="242">
        <v>2473</v>
      </c>
      <c r="R41" s="252">
        <f t="shared" si="15"/>
        <v>31280</v>
      </c>
      <c r="S41" s="253">
        <f t="shared" si="7"/>
        <v>15049</v>
      </c>
      <c r="T41" s="253">
        <f t="shared" si="8"/>
        <v>182</v>
      </c>
      <c r="U41" s="253">
        <f t="shared" si="9"/>
        <v>59</v>
      </c>
      <c r="V41" s="253">
        <f t="shared" si="10"/>
        <v>700</v>
      </c>
      <c r="W41" s="253">
        <f t="shared" si="11"/>
        <v>257</v>
      </c>
      <c r="X41" s="253">
        <f t="shared" si="12"/>
        <v>30398</v>
      </c>
      <c r="Y41" s="253">
        <f t="shared" si="13"/>
        <v>14733</v>
      </c>
      <c r="Z41" s="243">
        <v>20901</v>
      </c>
      <c r="AA41" s="241">
        <v>10936</v>
      </c>
      <c r="AB41" s="241">
        <v>176</v>
      </c>
      <c r="AC41" s="241">
        <v>58</v>
      </c>
      <c r="AD41" s="241">
        <v>509</v>
      </c>
      <c r="AE41" s="241">
        <v>209</v>
      </c>
      <c r="AF41" s="241">
        <v>20216</v>
      </c>
      <c r="AG41" s="241">
        <v>10669</v>
      </c>
      <c r="AH41" s="243">
        <v>8682</v>
      </c>
      <c r="AI41" s="241">
        <v>3566</v>
      </c>
      <c r="AJ41" s="241">
        <v>0</v>
      </c>
      <c r="AK41" s="241">
        <v>0</v>
      </c>
      <c r="AL41" s="241">
        <v>124</v>
      </c>
      <c r="AM41" s="241">
        <v>24</v>
      </c>
      <c r="AN41" s="241">
        <v>8558</v>
      </c>
      <c r="AO41" s="241">
        <v>3542</v>
      </c>
      <c r="AP41" s="243">
        <v>287</v>
      </c>
      <c r="AQ41" s="241">
        <v>23</v>
      </c>
      <c r="AR41" s="241">
        <v>0</v>
      </c>
      <c r="AS41" s="241">
        <v>0</v>
      </c>
      <c r="AT41" s="241">
        <v>0</v>
      </c>
      <c r="AU41" s="241">
        <v>0</v>
      </c>
      <c r="AV41" s="241">
        <v>287</v>
      </c>
      <c r="AW41" s="241">
        <v>23</v>
      </c>
      <c r="AX41" s="52" t="s">
        <v>81</v>
      </c>
      <c r="AY41" s="21" t="s">
        <v>81</v>
      </c>
      <c r="AZ41" s="21" t="s">
        <v>81</v>
      </c>
      <c r="BA41" s="21" t="s">
        <v>81</v>
      </c>
      <c r="BB41" s="21" t="s">
        <v>81</v>
      </c>
      <c r="BC41" s="21" t="s">
        <v>81</v>
      </c>
      <c r="BD41" s="21" t="s">
        <v>81</v>
      </c>
      <c r="BE41" s="21" t="s">
        <v>81</v>
      </c>
      <c r="BF41" s="243">
        <v>1410</v>
      </c>
      <c r="BG41" s="241">
        <v>524</v>
      </c>
      <c r="BH41" s="241">
        <v>6</v>
      </c>
      <c r="BI41" s="241">
        <v>1</v>
      </c>
      <c r="BJ41" s="241">
        <v>67</v>
      </c>
      <c r="BK41" s="241">
        <v>24</v>
      </c>
      <c r="BL41" s="241">
        <v>1337</v>
      </c>
      <c r="BM41" s="242">
        <v>499</v>
      </c>
    </row>
    <row r="42" spans="1:65" x14ac:dyDescent="0.3">
      <c r="A42" s="164">
        <v>2015</v>
      </c>
      <c r="B42" s="254">
        <f t="shared" ref="B42:B43" si="16">J42+R42</f>
        <v>34603</v>
      </c>
      <c r="C42" s="255">
        <f t="shared" ref="C42:C43" si="17">K42+S42</f>
        <v>17588</v>
      </c>
      <c r="D42" s="255">
        <f t="shared" ref="D42:D43" si="18">L42+T42</f>
        <v>224</v>
      </c>
      <c r="E42" s="255">
        <f t="shared" ref="E42:E43" si="19">M42+U42</f>
        <v>92</v>
      </c>
      <c r="F42" s="255">
        <f t="shared" ref="F42:F43" si="20">N42+V42</f>
        <v>774</v>
      </c>
      <c r="G42" s="255">
        <f t="shared" ref="G42:G43" si="21">O42+W42</f>
        <v>302</v>
      </c>
      <c r="H42" s="255">
        <f t="shared" ref="H42:H43" si="22">P42+X42</f>
        <v>33605</v>
      </c>
      <c r="I42" s="255">
        <f t="shared" ref="I42:I43" si="23">Q42+Y42</f>
        <v>17194</v>
      </c>
      <c r="J42" s="245">
        <v>3409</v>
      </c>
      <c r="K42" s="244">
        <v>2506</v>
      </c>
      <c r="L42" s="244">
        <v>36</v>
      </c>
      <c r="M42" s="244">
        <v>22</v>
      </c>
      <c r="N42" s="244">
        <v>81</v>
      </c>
      <c r="O42" s="244">
        <v>54</v>
      </c>
      <c r="P42" s="244">
        <v>3292</v>
      </c>
      <c r="Q42" s="246">
        <v>2430</v>
      </c>
      <c r="R42" s="254">
        <f t="shared" ref="R42" si="24">Z42+AH42+AP42+BF42</f>
        <v>31194</v>
      </c>
      <c r="S42" s="255">
        <f t="shared" ref="S42:S43" si="25">AA42+AI42+AQ42+BG42</f>
        <v>15082</v>
      </c>
      <c r="T42" s="255">
        <f t="shared" ref="T42:T43" si="26">AB42+AJ42+AR42+BH42</f>
        <v>188</v>
      </c>
      <c r="U42" s="255">
        <f t="shared" ref="U42:U43" si="27">AC42+AK42+AS42+BI42</f>
        <v>70</v>
      </c>
      <c r="V42" s="255">
        <f t="shared" ref="V42:V43" si="28">AD42+AL42+AT42+BJ42</f>
        <v>693</v>
      </c>
      <c r="W42" s="255">
        <f t="shared" ref="W42:W43" si="29">AE42+AM42+AU42+BK42</f>
        <v>248</v>
      </c>
      <c r="X42" s="255">
        <f t="shared" ref="X42:X43" si="30">AF42+AN42+AV42+BL42</f>
        <v>30313</v>
      </c>
      <c r="Y42" s="255">
        <f t="shared" ref="Y42:Y43" si="31">AG42+AO42+AW42+BM42</f>
        <v>14764</v>
      </c>
      <c r="Z42" s="245">
        <v>20913</v>
      </c>
      <c r="AA42" s="244">
        <v>11018</v>
      </c>
      <c r="AB42" s="244">
        <v>180</v>
      </c>
      <c r="AC42" s="244">
        <v>70</v>
      </c>
      <c r="AD42" s="244">
        <v>504</v>
      </c>
      <c r="AE42" s="244">
        <v>203</v>
      </c>
      <c r="AF42" s="244">
        <v>20229</v>
      </c>
      <c r="AG42" s="244">
        <v>10745</v>
      </c>
      <c r="AH42" s="245">
        <v>8482</v>
      </c>
      <c r="AI42" s="244">
        <v>3494</v>
      </c>
      <c r="AJ42" s="244">
        <v>4</v>
      </c>
      <c r="AK42" s="244">
        <v>0</v>
      </c>
      <c r="AL42" s="244">
        <v>126</v>
      </c>
      <c r="AM42" s="244">
        <v>26</v>
      </c>
      <c r="AN42" s="244">
        <v>8352</v>
      </c>
      <c r="AO42" s="244">
        <v>3468</v>
      </c>
      <c r="AP42" s="245">
        <v>355</v>
      </c>
      <c r="AQ42" s="244">
        <v>40</v>
      </c>
      <c r="AR42" s="244">
        <v>0</v>
      </c>
      <c r="AS42" s="244">
        <v>0</v>
      </c>
      <c r="AT42" s="244">
        <v>0</v>
      </c>
      <c r="AU42" s="244">
        <v>0</v>
      </c>
      <c r="AV42" s="244">
        <v>355</v>
      </c>
      <c r="AW42" s="244">
        <v>40</v>
      </c>
      <c r="AX42" s="52" t="s">
        <v>81</v>
      </c>
      <c r="AY42" s="21" t="s">
        <v>81</v>
      </c>
      <c r="AZ42" s="21" t="s">
        <v>81</v>
      </c>
      <c r="BA42" s="21" t="s">
        <v>81</v>
      </c>
      <c r="BB42" s="21" t="s">
        <v>81</v>
      </c>
      <c r="BC42" s="21" t="s">
        <v>81</v>
      </c>
      <c r="BD42" s="21" t="s">
        <v>81</v>
      </c>
      <c r="BE42" s="21" t="s">
        <v>81</v>
      </c>
      <c r="BF42" s="245">
        <v>1444</v>
      </c>
      <c r="BG42" s="244">
        <v>530</v>
      </c>
      <c r="BH42" s="244">
        <v>4</v>
      </c>
      <c r="BI42" s="244">
        <v>0</v>
      </c>
      <c r="BJ42" s="244">
        <v>63</v>
      </c>
      <c r="BK42" s="244">
        <v>19</v>
      </c>
      <c r="BL42" s="244">
        <v>1377</v>
      </c>
      <c r="BM42" s="246">
        <v>511</v>
      </c>
    </row>
    <row r="43" spans="1:65" x14ac:dyDescent="0.3">
      <c r="A43" s="146">
        <v>2016</v>
      </c>
      <c r="B43" s="256">
        <f t="shared" si="16"/>
        <v>33010</v>
      </c>
      <c r="C43" s="257">
        <f t="shared" si="17"/>
        <v>16956</v>
      </c>
      <c r="D43" s="257">
        <f t="shared" si="18"/>
        <v>200</v>
      </c>
      <c r="E43" s="257">
        <f t="shared" si="19"/>
        <v>104</v>
      </c>
      <c r="F43" s="257">
        <f t="shared" si="20"/>
        <v>765</v>
      </c>
      <c r="G43" s="257">
        <f t="shared" si="21"/>
        <v>311</v>
      </c>
      <c r="H43" s="257">
        <f t="shared" si="22"/>
        <v>32045</v>
      </c>
      <c r="I43" s="257">
        <f t="shared" si="23"/>
        <v>16541</v>
      </c>
      <c r="J43" s="163">
        <f t="shared" ref="J43:K45" si="32">L43+N43+P43</f>
        <v>3508</v>
      </c>
      <c r="K43" s="156">
        <f t="shared" si="32"/>
        <v>2603</v>
      </c>
      <c r="L43" s="156">
        <v>40</v>
      </c>
      <c r="M43" s="156">
        <v>27</v>
      </c>
      <c r="N43" s="156">
        <v>81</v>
      </c>
      <c r="O43" s="156">
        <v>58</v>
      </c>
      <c r="P43" s="156">
        <v>3387</v>
      </c>
      <c r="Q43" s="157">
        <v>2518</v>
      </c>
      <c r="R43" s="256">
        <f>Z43+AH43+AP43+BF43</f>
        <v>29502</v>
      </c>
      <c r="S43" s="257">
        <f t="shared" si="25"/>
        <v>14353</v>
      </c>
      <c r="T43" s="257">
        <f t="shared" si="26"/>
        <v>160</v>
      </c>
      <c r="U43" s="257">
        <f t="shared" si="27"/>
        <v>77</v>
      </c>
      <c r="V43" s="257">
        <f t="shared" si="28"/>
        <v>684</v>
      </c>
      <c r="W43" s="257">
        <f t="shared" si="29"/>
        <v>253</v>
      </c>
      <c r="X43" s="257">
        <f t="shared" si="30"/>
        <v>28658</v>
      </c>
      <c r="Y43" s="257">
        <f t="shared" si="31"/>
        <v>14023</v>
      </c>
      <c r="Z43" s="163">
        <f t="shared" ref="Z43:AA45" si="33">AB43+AD43+AF43</f>
        <v>19034</v>
      </c>
      <c r="AA43" s="156">
        <f t="shared" si="33"/>
        <v>10096</v>
      </c>
      <c r="AB43" s="156">
        <v>141</v>
      </c>
      <c r="AC43" s="156">
        <v>71</v>
      </c>
      <c r="AD43" s="156">
        <v>508</v>
      </c>
      <c r="AE43" s="156">
        <v>206</v>
      </c>
      <c r="AF43" s="156">
        <v>18385</v>
      </c>
      <c r="AG43" s="156">
        <v>9819</v>
      </c>
      <c r="AH43" s="163">
        <f t="shared" ref="AH43:AI45" si="34">AJ43+AL43+AN43</f>
        <v>8491</v>
      </c>
      <c r="AI43" s="156">
        <f t="shared" si="34"/>
        <v>3621</v>
      </c>
      <c r="AJ43" s="156">
        <v>11</v>
      </c>
      <c r="AK43" s="156">
        <v>5</v>
      </c>
      <c r="AL43" s="156">
        <v>108</v>
      </c>
      <c r="AM43" s="156">
        <v>26</v>
      </c>
      <c r="AN43" s="156">
        <v>8372</v>
      </c>
      <c r="AO43" s="156">
        <v>3590</v>
      </c>
      <c r="AP43" s="163">
        <f t="shared" ref="AP43:AQ45" si="35">AR43+AT43+AV43</f>
        <v>400</v>
      </c>
      <c r="AQ43" s="156">
        <f t="shared" si="35"/>
        <v>52</v>
      </c>
      <c r="AR43" s="156">
        <v>0</v>
      </c>
      <c r="AS43" s="156">
        <v>0</v>
      </c>
      <c r="AT43" s="156">
        <v>0</v>
      </c>
      <c r="AU43" s="156">
        <v>0</v>
      </c>
      <c r="AV43" s="156">
        <v>400</v>
      </c>
      <c r="AW43" s="156">
        <v>52</v>
      </c>
      <c r="AX43" s="52" t="s">
        <v>81</v>
      </c>
      <c r="AY43" s="21" t="s">
        <v>81</v>
      </c>
      <c r="AZ43" s="21" t="s">
        <v>81</v>
      </c>
      <c r="BA43" s="21" t="s">
        <v>81</v>
      </c>
      <c r="BB43" s="21" t="s">
        <v>81</v>
      </c>
      <c r="BC43" s="21" t="s">
        <v>81</v>
      </c>
      <c r="BD43" s="21" t="s">
        <v>81</v>
      </c>
      <c r="BE43" s="21" t="s">
        <v>81</v>
      </c>
      <c r="BF43" s="163">
        <f t="shared" ref="BF43:BG45" si="36">BH43+BJ43+BL43</f>
        <v>1577</v>
      </c>
      <c r="BG43" s="156">
        <f t="shared" si="36"/>
        <v>584</v>
      </c>
      <c r="BH43" s="156">
        <v>8</v>
      </c>
      <c r="BI43" s="156">
        <v>1</v>
      </c>
      <c r="BJ43" s="156">
        <v>68</v>
      </c>
      <c r="BK43" s="156">
        <v>21</v>
      </c>
      <c r="BL43" s="156">
        <v>1501</v>
      </c>
      <c r="BM43" s="157">
        <v>562</v>
      </c>
    </row>
    <row r="44" spans="1:65" x14ac:dyDescent="0.3">
      <c r="A44" s="146">
        <v>2017</v>
      </c>
      <c r="B44" s="254">
        <f t="shared" si="14"/>
        <v>31830</v>
      </c>
      <c r="C44" s="255">
        <f t="shared" si="0"/>
        <v>16449</v>
      </c>
      <c r="D44" s="255">
        <f t="shared" si="1"/>
        <v>213</v>
      </c>
      <c r="E44" s="255">
        <f t="shared" si="2"/>
        <v>109</v>
      </c>
      <c r="F44" s="255">
        <f t="shared" si="3"/>
        <v>701</v>
      </c>
      <c r="G44" s="255">
        <f t="shared" si="4"/>
        <v>282</v>
      </c>
      <c r="H44" s="255">
        <f t="shared" si="5"/>
        <v>30916</v>
      </c>
      <c r="I44" s="255">
        <f t="shared" si="6"/>
        <v>16058</v>
      </c>
      <c r="J44" s="149">
        <f t="shared" si="32"/>
        <v>3394</v>
      </c>
      <c r="K44" s="142">
        <f t="shared" si="32"/>
        <v>2520</v>
      </c>
      <c r="L44" s="142">
        <v>42</v>
      </c>
      <c r="M44" s="142">
        <v>28</v>
      </c>
      <c r="N44" s="142">
        <v>81</v>
      </c>
      <c r="O44" s="142">
        <v>56</v>
      </c>
      <c r="P44" s="142">
        <v>3271</v>
      </c>
      <c r="Q44" s="143">
        <v>2436</v>
      </c>
      <c r="R44" s="254">
        <f>Z44+AH44+AP44+BF44</f>
        <v>28436</v>
      </c>
      <c r="S44" s="255">
        <f t="shared" si="7"/>
        <v>13929</v>
      </c>
      <c r="T44" s="255">
        <f t="shared" si="8"/>
        <v>171</v>
      </c>
      <c r="U44" s="255">
        <f t="shared" si="9"/>
        <v>81</v>
      </c>
      <c r="V44" s="255">
        <f t="shared" si="10"/>
        <v>620</v>
      </c>
      <c r="W44" s="255">
        <f t="shared" si="11"/>
        <v>226</v>
      </c>
      <c r="X44" s="255">
        <f t="shared" si="12"/>
        <v>27645</v>
      </c>
      <c r="Y44" s="255">
        <f t="shared" si="13"/>
        <v>13622</v>
      </c>
      <c r="Z44" s="149">
        <f t="shared" si="33"/>
        <v>17631</v>
      </c>
      <c r="AA44" s="142">
        <f t="shared" si="33"/>
        <v>9478</v>
      </c>
      <c r="AB44" s="142">
        <v>163</v>
      </c>
      <c r="AC44" s="142">
        <v>80</v>
      </c>
      <c r="AD44" s="142">
        <v>441</v>
      </c>
      <c r="AE44" s="142">
        <v>177</v>
      </c>
      <c r="AF44" s="142">
        <v>17027</v>
      </c>
      <c r="AG44" s="142">
        <v>9221</v>
      </c>
      <c r="AH44" s="149">
        <f t="shared" si="34"/>
        <v>8743</v>
      </c>
      <c r="AI44" s="142">
        <f t="shared" si="34"/>
        <v>3767</v>
      </c>
      <c r="AJ44" s="142">
        <v>0</v>
      </c>
      <c r="AK44" s="142">
        <v>0</v>
      </c>
      <c r="AL44" s="142">
        <v>115</v>
      </c>
      <c r="AM44" s="142">
        <v>31</v>
      </c>
      <c r="AN44" s="142">
        <v>8628</v>
      </c>
      <c r="AO44" s="142">
        <v>3736</v>
      </c>
      <c r="AP44" s="149">
        <f t="shared" si="35"/>
        <v>404</v>
      </c>
      <c r="AQ44" s="142">
        <f t="shared" si="35"/>
        <v>56</v>
      </c>
      <c r="AR44" s="142">
        <v>0</v>
      </c>
      <c r="AS44" s="142">
        <v>0</v>
      </c>
      <c r="AT44" s="142">
        <v>0</v>
      </c>
      <c r="AU44" s="142">
        <v>0</v>
      </c>
      <c r="AV44" s="142">
        <v>404</v>
      </c>
      <c r="AW44" s="142">
        <v>56</v>
      </c>
      <c r="AX44" s="52" t="s">
        <v>81</v>
      </c>
      <c r="AY44" s="21" t="s">
        <v>81</v>
      </c>
      <c r="AZ44" s="21" t="s">
        <v>81</v>
      </c>
      <c r="BA44" s="21" t="s">
        <v>81</v>
      </c>
      <c r="BB44" s="21" t="s">
        <v>81</v>
      </c>
      <c r="BC44" s="21" t="s">
        <v>81</v>
      </c>
      <c r="BD44" s="21" t="s">
        <v>81</v>
      </c>
      <c r="BE44" s="21" t="s">
        <v>81</v>
      </c>
      <c r="BF44" s="149">
        <f t="shared" si="36"/>
        <v>1658</v>
      </c>
      <c r="BG44" s="142">
        <f t="shared" si="36"/>
        <v>628</v>
      </c>
      <c r="BH44" s="142">
        <v>8</v>
      </c>
      <c r="BI44" s="142">
        <v>1</v>
      </c>
      <c r="BJ44" s="142">
        <v>64</v>
      </c>
      <c r="BK44" s="142">
        <v>18</v>
      </c>
      <c r="BL44" s="142">
        <v>1586</v>
      </c>
      <c r="BM44" s="143">
        <v>609</v>
      </c>
    </row>
    <row r="45" spans="1:65" x14ac:dyDescent="0.3">
      <c r="A45" s="146">
        <v>2018</v>
      </c>
      <c r="B45" s="254">
        <f t="shared" ref="B45" si="37">J45+R45</f>
        <v>31809</v>
      </c>
      <c r="C45" s="255">
        <f t="shared" ref="C45" si="38">K45+S45</f>
        <v>16510</v>
      </c>
      <c r="D45" s="255">
        <f t="shared" ref="D45" si="39">L45+T45</f>
        <v>230</v>
      </c>
      <c r="E45" s="255">
        <f t="shared" ref="E45" si="40">M45+U45</f>
        <v>124</v>
      </c>
      <c r="F45" s="255">
        <f t="shared" ref="F45" si="41">N45+V45</f>
        <v>718</v>
      </c>
      <c r="G45" s="255">
        <f t="shared" ref="G45" si="42">O45+W45</f>
        <v>286</v>
      </c>
      <c r="H45" s="255">
        <f t="shared" ref="H45" si="43">P45+X45</f>
        <v>30861</v>
      </c>
      <c r="I45" s="255">
        <f t="shared" ref="I45" si="44">Q45+Y45</f>
        <v>16100</v>
      </c>
      <c r="J45" s="149">
        <f t="shared" si="32"/>
        <v>3291</v>
      </c>
      <c r="K45" s="142">
        <f t="shared" si="32"/>
        <v>2429</v>
      </c>
      <c r="L45" s="142">
        <v>42</v>
      </c>
      <c r="M45" s="142">
        <v>31</v>
      </c>
      <c r="N45" s="142">
        <v>79</v>
      </c>
      <c r="O45" s="142">
        <v>53</v>
      </c>
      <c r="P45" s="142">
        <v>3170</v>
      </c>
      <c r="Q45" s="143">
        <v>2345</v>
      </c>
      <c r="R45" s="254">
        <f>Z45+AH45+AP45+BF45</f>
        <v>28518</v>
      </c>
      <c r="S45" s="255">
        <f t="shared" ref="S45" si="45">AA45+AI45+AQ45+BG45</f>
        <v>14081</v>
      </c>
      <c r="T45" s="255">
        <f t="shared" ref="T45" si="46">AB45+AJ45+AR45+BH45</f>
        <v>188</v>
      </c>
      <c r="U45" s="255">
        <f t="shared" ref="U45" si="47">AC45+AK45+AS45+BI45</f>
        <v>93</v>
      </c>
      <c r="V45" s="255">
        <f t="shared" ref="V45" si="48">AD45+AL45+AT45+BJ45</f>
        <v>639</v>
      </c>
      <c r="W45" s="255">
        <f t="shared" ref="W45" si="49">AE45+AM45+AU45+BK45</f>
        <v>233</v>
      </c>
      <c r="X45" s="255">
        <f t="shared" ref="X45" si="50">AF45+AN45+AV45+BL45</f>
        <v>27691</v>
      </c>
      <c r="Y45" s="255">
        <f t="shared" ref="Y45" si="51">AG45+AO45+AW45+BM45</f>
        <v>13755</v>
      </c>
      <c r="Z45" s="149">
        <f t="shared" si="33"/>
        <v>16970</v>
      </c>
      <c r="AA45" s="142">
        <f t="shared" si="33"/>
        <v>9207</v>
      </c>
      <c r="AB45" s="142">
        <v>174</v>
      </c>
      <c r="AC45" s="142">
        <v>86</v>
      </c>
      <c r="AD45" s="142">
        <v>455</v>
      </c>
      <c r="AE45" s="142">
        <v>186</v>
      </c>
      <c r="AF45" s="142">
        <v>16341</v>
      </c>
      <c r="AG45" s="142">
        <v>8935</v>
      </c>
      <c r="AH45" s="149">
        <f t="shared" si="34"/>
        <v>9155</v>
      </c>
      <c r="AI45" s="142">
        <f t="shared" si="34"/>
        <v>4032</v>
      </c>
      <c r="AJ45" s="142">
        <v>7</v>
      </c>
      <c r="AK45" s="142">
        <v>4</v>
      </c>
      <c r="AL45" s="142">
        <v>108</v>
      </c>
      <c r="AM45" s="142">
        <v>30</v>
      </c>
      <c r="AN45" s="142">
        <v>9040</v>
      </c>
      <c r="AO45" s="142">
        <v>3998</v>
      </c>
      <c r="AP45" s="149">
        <f t="shared" si="35"/>
        <v>458</v>
      </c>
      <c r="AQ45" s="142">
        <f t="shared" si="35"/>
        <v>80</v>
      </c>
      <c r="AR45" s="142">
        <v>0</v>
      </c>
      <c r="AS45" s="142">
        <v>0</v>
      </c>
      <c r="AT45" s="142">
        <v>0</v>
      </c>
      <c r="AU45" s="142">
        <v>0</v>
      </c>
      <c r="AV45" s="142">
        <v>458</v>
      </c>
      <c r="AW45" s="142">
        <v>80</v>
      </c>
      <c r="AX45" s="52" t="s">
        <v>82</v>
      </c>
      <c r="AY45" s="21" t="s">
        <v>82</v>
      </c>
      <c r="AZ45" s="21" t="s">
        <v>110</v>
      </c>
      <c r="BA45" s="21" t="s">
        <v>82</v>
      </c>
      <c r="BB45" s="21" t="s">
        <v>82</v>
      </c>
      <c r="BC45" s="21" t="s">
        <v>111</v>
      </c>
      <c r="BD45" s="21" t="s">
        <v>82</v>
      </c>
      <c r="BE45" s="21" t="s">
        <v>112</v>
      </c>
      <c r="BF45" s="149">
        <f t="shared" si="36"/>
        <v>1935</v>
      </c>
      <c r="BG45" s="142">
        <f t="shared" si="36"/>
        <v>762</v>
      </c>
      <c r="BH45" s="142">
        <v>7</v>
      </c>
      <c r="BI45" s="142">
        <v>3</v>
      </c>
      <c r="BJ45" s="142">
        <v>76</v>
      </c>
      <c r="BK45" s="142">
        <v>17</v>
      </c>
      <c r="BL45" s="142">
        <v>1852</v>
      </c>
      <c r="BM45" s="143">
        <v>742</v>
      </c>
    </row>
    <row r="46" spans="1:65" ht="17.25" thickBot="1" x14ac:dyDescent="0.35">
      <c r="A46" s="146">
        <v>2019</v>
      </c>
      <c r="B46" s="254">
        <f t="shared" ref="B46" si="52">J46+R46</f>
        <v>27938</v>
      </c>
      <c r="C46" s="255">
        <f t="shared" ref="C46" si="53">K46+S46</f>
        <v>14274</v>
      </c>
      <c r="D46" s="255">
        <f t="shared" ref="D46" si="54">L46+T46</f>
        <v>208</v>
      </c>
      <c r="E46" s="255">
        <f t="shared" ref="E46" si="55">M46+U46</f>
        <v>108</v>
      </c>
      <c r="F46" s="255">
        <f t="shared" ref="F46" si="56">N46+V46</f>
        <v>698</v>
      </c>
      <c r="G46" s="255">
        <f t="shared" ref="G46" si="57">O46+W46</f>
        <v>280</v>
      </c>
      <c r="H46" s="255">
        <f t="shared" ref="H46" si="58">P46+X46</f>
        <v>27032</v>
      </c>
      <c r="I46" s="255">
        <f t="shared" ref="I46" si="59">Q46+Y46</f>
        <v>13886</v>
      </c>
      <c r="J46" s="149">
        <f t="shared" ref="J46" si="60">L46+N46+P46</f>
        <v>3178</v>
      </c>
      <c r="K46" s="142">
        <f t="shared" ref="K46" si="61">M46+O46+Q46</f>
        <v>2361</v>
      </c>
      <c r="L46" s="142">
        <v>45</v>
      </c>
      <c r="M46" s="142">
        <v>35</v>
      </c>
      <c r="N46" s="142">
        <v>90</v>
      </c>
      <c r="O46" s="142">
        <v>65</v>
      </c>
      <c r="P46" s="142">
        <v>3043</v>
      </c>
      <c r="Q46" s="143">
        <v>2261</v>
      </c>
      <c r="R46" s="254">
        <f>Z46+AH46+AP46+BF46</f>
        <v>24760</v>
      </c>
      <c r="S46" s="255">
        <f t="shared" ref="S46" si="62">AA46+AI46+AQ46+BG46</f>
        <v>11913</v>
      </c>
      <c r="T46" s="255">
        <f t="shared" ref="T46" si="63">AB46+AJ46+AR46+BH46</f>
        <v>163</v>
      </c>
      <c r="U46" s="255">
        <f t="shared" ref="U46" si="64">AC46+AK46+AS46+BI46</f>
        <v>73</v>
      </c>
      <c r="V46" s="255">
        <f t="shared" ref="V46" si="65">AD46+AL46+AT46+BJ46</f>
        <v>608</v>
      </c>
      <c r="W46" s="255">
        <f t="shared" ref="W46" si="66">AE46+AM46+AU46+BK46</f>
        <v>215</v>
      </c>
      <c r="X46" s="255">
        <f t="shared" ref="X46" si="67">AF46+AN46+AV46+BL46</f>
        <v>23989</v>
      </c>
      <c r="Y46" s="255">
        <f t="shared" ref="Y46" si="68">AG46+AO46+AW46+BM46</f>
        <v>11625</v>
      </c>
      <c r="Z46" s="149">
        <f t="shared" ref="Z46" si="69">AB46+AD46+AF46</f>
        <v>11487</v>
      </c>
      <c r="AA46" s="142">
        <f t="shared" ref="AA46" si="70">AC46+AE46+AG46</f>
        <v>6117</v>
      </c>
      <c r="AB46" s="142">
        <v>136</v>
      </c>
      <c r="AC46" s="142">
        <v>66</v>
      </c>
      <c r="AD46" s="142">
        <v>411</v>
      </c>
      <c r="AE46" s="142">
        <v>162</v>
      </c>
      <c r="AF46" s="142">
        <v>10940</v>
      </c>
      <c r="AG46" s="142">
        <v>5889</v>
      </c>
      <c r="AH46" s="149">
        <f t="shared" ref="AH46" si="71">AJ46+AL46+AN46</f>
        <v>10704</v>
      </c>
      <c r="AI46" s="142">
        <f t="shared" ref="AI46" si="72">AK46+AM46+AO46</f>
        <v>4884</v>
      </c>
      <c r="AJ46" s="142">
        <v>12</v>
      </c>
      <c r="AK46" s="142">
        <v>6</v>
      </c>
      <c r="AL46" s="142">
        <v>128</v>
      </c>
      <c r="AM46" s="142">
        <v>34</v>
      </c>
      <c r="AN46" s="142">
        <v>10564</v>
      </c>
      <c r="AO46" s="142">
        <v>4844</v>
      </c>
      <c r="AP46" s="149">
        <f t="shared" ref="AP46" si="73">AR46+AT46+AV46</f>
        <v>490</v>
      </c>
      <c r="AQ46" s="142">
        <f t="shared" ref="AQ46" si="74">AS46+AU46+AW46</f>
        <v>92</v>
      </c>
      <c r="AR46" s="142">
        <v>0</v>
      </c>
      <c r="AS46" s="142">
        <v>0</v>
      </c>
      <c r="AT46" s="142">
        <v>0</v>
      </c>
      <c r="AU46" s="142">
        <v>0</v>
      </c>
      <c r="AV46" s="142">
        <v>490</v>
      </c>
      <c r="AW46" s="142">
        <v>92</v>
      </c>
      <c r="AX46" s="59" t="s">
        <v>112</v>
      </c>
      <c r="AY46" s="57" t="s">
        <v>113</v>
      </c>
      <c r="AZ46" s="57" t="s">
        <v>82</v>
      </c>
      <c r="BA46" s="57" t="s">
        <v>112</v>
      </c>
      <c r="BB46" s="57" t="s">
        <v>112</v>
      </c>
      <c r="BC46" s="57" t="s">
        <v>82</v>
      </c>
      <c r="BD46" s="57" t="s">
        <v>112</v>
      </c>
      <c r="BE46" s="57" t="s">
        <v>113</v>
      </c>
      <c r="BF46" s="149">
        <f t="shared" ref="BF46" si="75">BH46+BJ46+BL46</f>
        <v>2079</v>
      </c>
      <c r="BG46" s="142">
        <f t="shared" ref="BG46" si="76">BI46+BK46+BM46</f>
        <v>820</v>
      </c>
      <c r="BH46" s="142">
        <v>15</v>
      </c>
      <c r="BI46" s="142">
        <v>1</v>
      </c>
      <c r="BJ46" s="142">
        <v>69</v>
      </c>
      <c r="BK46" s="142">
        <v>19</v>
      </c>
      <c r="BL46" s="142">
        <v>1995</v>
      </c>
      <c r="BM46" s="143">
        <v>800</v>
      </c>
    </row>
    <row r="47" spans="1:65" x14ac:dyDescent="0.3">
      <c r="A47" s="642">
        <v>2020</v>
      </c>
      <c r="B47" s="639">
        <f t="shared" ref="B47" si="77">J47+R47</f>
        <v>28199</v>
      </c>
      <c r="C47" s="632">
        <f t="shared" ref="C47" si="78">K47+S47</f>
        <v>14481</v>
      </c>
      <c r="D47" s="632">
        <f t="shared" ref="D47" si="79">L47+T47</f>
        <v>243</v>
      </c>
      <c r="E47" s="632">
        <f t="shared" ref="E47" si="80">M47+U47</f>
        <v>119</v>
      </c>
      <c r="F47" s="632">
        <f t="shared" ref="F47" si="81">N47+V47</f>
        <v>731</v>
      </c>
      <c r="G47" s="632">
        <f t="shared" ref="G47" si="82">O47+W47</f>
        <v>298</v>
      </c>
      <c r="H47" s="632">
        <f t="shared" ref="H47" si="83">P47+X47</f>
        <v>27225</v>
      </c>
      <c r="I47" s="632">
        <f t="shared" ref="I47" si="84">Q47+Y47</f>
        <v>14064</v>
      </c>
      <c r="J47" s="633">
        <f t="shared" ref="J47" si="85">L47+N47+P47</f>
        <v>3073</v>
      </c>
      <c r="K47" s="634">
        <f t="shared" ref="K47" si="86">M47+O47+Q47</f>
        <v>2300</v>
      </c>
      <c r="L47" s="634">
        <v>46</v>
      </c>
      <c r="M47" s="634">
        <v>35</v>
      </c>
      <c r="N47" s="634">
        <v>82</v>
      </c>
      <c r="O47" s="634">
        <v>60</v>
      </c>
      <c r="P47" s="634">
        <v>2945</v>
      </c>
      <c r="Q47" s="634">
        <v>2205</v>
      </c>
      <c r="R47" s="631">
        <f t="shared" ref="R47:S49" si="87">Z47+AH47+AP47+BF47+AX47</f>
        <v>25126</v>
      </c>
      <c r="S47" s="632">
        <f t="shared" si="87"/>
        <v>12181</v>
      </c>
      <c r="T47" s="632">
        <f t="shared" ref="T47:Y47" si="88">AB47+AJ47+AR47+BH47+AZ47</f>
        <v>197</v>
      </c>
      <c r="U47" s="632">
        <f t="shared" si="88"/>
        <v>84</v>
      </c>
      <c r="V47" s="632">
        <f t="shared" si="88"/>
        <v>649</v>
      </c>
      <c r="W47" s="632">
        <f t="shared" si="88"/>
        <v>238</v>
      </c>
      <c r="X47" s="632">
        <f t="shared" si="88"/>
        <v>24280</v>
      </c>
      <c r="Y47" s="632">
        <f t="shared" si="88"/>
        <v>11859</v>
      </c>
      <c r="Z47" s="633">
        <f t="shared" ref="Z47" si="89">AB47+AD47+AF47</f>
        <v>1</v>
      </c>
      <c r="AA47" s="634">
        <f t="shared" ref="AA47" si="90">AC47+AE47+AG47</f>
        <v>0</v>
      </c>
      <c r="AB47" s="634">
        <v>0</v>
      </c>
      <c r="AC47" s="634">
        <v>0</v>
      </c>
      <c r="AD47" s="634">
        <v>0</v>
      </c>
      <c r="AE47" s="634">
        <v>0</v>
      </c>
      <c r="AF47" s="634">
        <v>1</v>
      </c>
      <c r="AG47" s="634">
        <v>0</v>
      </c>
      <c r="AH47" s="633">
        <f t="shared" ref="AH47" si="91">AJ47+AL47+AN47</f>
        <v>10650</v>
      </c>
      <c r="AI47" s="634">
        <f t="shared" ref="AI47" si="92">AK47+AM47+AO47</f>
        <v>4777</v>
      </c>
      <c r="AJ47" s="634">
        <v>8</v>
      </c>
      <c r="AK47" s="634">
        <v>3</v>
      </c>
      <c r="AL47" s="634">
        <v>113</v>
      </c>
      <c r="AM47" s="634">
        <v>26</v>
      </c>
      <c r="AN47" s="634">
        <v>10529</v>
      </c>
      <c r="AO47" s="634">
        <v>4748</v>
      </c>
      <c r="AP47" s="633">
        <f t="shared" ref="AP47" si="93">AR47+AT47+AV47</f>
        <v>537</v>
      </c>
      <c r="AQ47" s="634">
        <f t="shared" ref="AQ47" si="94">AS47+AU47+AW47</f>
        <v>105</v>
      </c>
      <c r="AR47" s="634">
        <v>0</v>
      </c>
      <c r="AS47" s="634">
        <v>0</v>
      </c>
      <c r="AT47" s="634">
        <v>6</v>
      </c>
      <c r="AU47" s="634">
        <v>1</v>
      </c>
      <c r="AV47" s="634">
        <v>531</v>
      </c>
      <c r="AW47" s="634">
        <v>104</v>
      </c>
      <c r="AX47" s="635">
        <f t="shared" ref="AX47" si="95">AZ47+BB47+BD47</f>
        <v>11810</v>
      </c>
      <c r="AY47" s="636">
        <f t="shared" ref="AY47" si="96">BA47+BC47+BE47</f>
        <v>6394</v>
      </c>
      <c r="AZ47" s="636">
        <v>165</v>
      </c>
      <c r="BA47" s="636">
        <v>78</v>
      </c>
      <c r="BB47" s="636">
        <v>445</v>
      </c>
      <c r="BC47" s="636">
        <v>186</v>
      </c>
      <c r="BD47" s="636">
        <v>11200</v>
      </c>
      <c r="BE47" s="636">
        <v>6130</v>
      </c>
      <c r="BF47" s="633">
        <f t="shared" ref="BF47" si="97">BH47+BJ47+BL47</f>
        <v>2128</v>
      </c>
      <c r="BG47" s="634">
        <f t="shared" ref="BG47" si="98">BI47+BK47+BM47</f>
        <v>905</v>
      </c>
      <c r="BH47" s="634">
        <v>24</v>
      </c>
      <c r="BI47" s="634">
        <v>3</v>
      </c>
      <c r="BJ47" s="634">
        <v>85</v>
      </c>
      <c r="BK47" s="634">
        <v>25</v>
      </c>
      <c r="BL47" s="634">
        <v>2019</v>
      </c>
      <c r="BM47" s="637">
        <v>877</v>
      </c>
    </row>
    <row r="48" spans="1:65" x14ac:dyDescent="0.3">
      <c r="A48" s="30">
        <v>2021</v>
      </c>
      <c r="B48" s="640">
        <f t="shared" ref="B48" si="99">J48+R48</f>
        <v>28487</v>
      </c>
      <c r="C48" s="253">
        <f t="shared" ref="C48" si="100">K48+S48</f>
        <v>14936</v>
      </c>
      <c r="D48" s="253">
        <f t="shared" ref="D48" si="101">L48+T48</f>
        <v>255</v>
      </c>
      <c r="E48" s="253">
        <f t="shared" ref="E48" si="102">M48+U48</f>
        <v>126</v>
      </c>
      <c r="F48" s="253">
        <f t="shared" ref="F48" si="103">N48+V48</f>
        <v>766</v>
      </c>
      <c r="G48" s="253">
        <f t="shared" ref="G48" si="104">O48+W48</f>
        <v>304</v>
      </c>
      <c r="H48" s="253">
        <f t="shared" ref="H48" si="105">P48+X48</f>
        <v>27466</v>
      </c>
      <c r="I48" s="253">
        <f t="shared" ref="I48" si="106">Q48+Y48</f>
        <v>14506</v>
      </c>
      <c r="J48" s="51">
        <v>2977</v>
      </c>
      <c r="K48" s="32">
        <v>2201</v>
      </c>
      <c r="L48" s="32">
        <v>46</v>
      </c>
      <c r="M48" s="32">
        <v>34</v>
      </c>
      <c r="N48" s="32">
        <v>80</v>
      </c>
      <c r="O48" s="32">
        <v>60</v>
      </c>
      <c r="P48" s="32">
        <v>2851</v>
      </c>
      <c r="Q48" s="32">
        <v>2107</v>
      </c>
      <c r="R48" s="630">
        <f t="shared" si="87"/>
        <v>25510</v>
      </c>
      <c r="S48" s="253">
        <f t="shared" si="87"/>
        <v>12735</v>
      </c>
      <c r="T48" s="253">
        <f t="shared" ref="T48" si="107">AB48+AJ48+AR48+BH48+AZ48</f>
        <v>209</v>
      </c>
      <c r="U48" s="253">
        <f t="shared" ref="U48" si="108">AC48+AK48+AS48+BI48+BA48</f>
        <v>92</v>
      </c>
      <c r="V48" s="253">
        <f t="shared" ref="V48" si="109">AD48+AL48+AT48+BJ48+BB48</f>
        <v>686</v>
      </c>
      <c r="W48" s="253">
        <f t="shared" ref="W48" si="110">AE48+AM48+AU48+BK48+BC48</f>
        <v>244</v>
      </c>
      <c r="X48" s="253">
        <f t="shared" ref="X48" si="111">AF48+AN48+AV48+BL48+BD48</f>
        <v>24615</v>
      </c>
      <c r="Y48" s="253">
        <f t="shared" ref="Y48" si="112">AG48+AO48+AW48+BM48+BE48</f>
        <v>12399</v>
      </c>
      <c r="Z48" s="51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51">
        <v>10418</v>
      </c>
      <c r="AI48" s="32">
        <v>4767</v>
      </c>
      <c r="AJ48" s="32">
        <v>5</v>
      </c>
      <c r="AK48" s="32">
        <v>2</v>
      </c>
      <c r="AL48" s="32">
        <v>132</v>
      </c>
      <c r="AM48" s="32">
        <v>32</v>
      </c>
      <c r="AN48" s="32">
        <v>10281</v>
      </c>
      <c r="AO48" s="32">
        <v>4733</v>
      </c>
      <c r="AP48" s="51">
        <v>583</v>
      </c>
      <c r="AQ48" s="32">
        <v>120</v>
      </c>
      <c r="AR48" s="32">
        <v>0</v>
      </c>
      <c r="AS48" s="32">
        <v>0</v>
      </c>
      <c r="AT48" s="32">
        <v>10</v>
      </c>
      <c r="AU48" s="32">
        <v>1</v>
      </c>
      <c r="AV48" s="32">
        <v>573</v>
      </c>
      <c r="AW48" s="32">
        <v>119</v>
      </c>
      <c r="AX48" s="52">
        <v>12327</v>
      </c>
      <c r="AY48" s="21">
        <v>6884</v>
      </c>
      <c r="AZ48" s="21">
        <v>186</v>
      </c>
      <c r="BA48" s="21">
        <v>87</v>
      </c>
      <c r="BB48" s="21">
        <v>457</v>
      </c>
      <c r="BC48" s="21">
        <v>186</v>
      </c>
      <c r="BD48" s="21">
        <v>11684</v>
      </c>
      <c r="BE48" s="21">
        <v>6611</v>
      </c>
      <c r="BF48" s="51">
        <v>2182</v>
      </c>
      <c r="BG48" s="32">
        <v>964</v>
      </c>
      <c r="BH48" s="32">
        <v>18</v>
      </c>
      <c r="BI48" s="32">
        <v>3</v>
      </c>
      <c r="BJ48" s="32">
        <v>87</v>
      </c>
      <c r="BK48" s="32">
        <v>25</v>
      </c>
      <c r="BL48" s="32">
        <v>2077</v>
      </c>
      <c r="BM48" s="33">
        <v>936</v>
      </c>
    </row>
    <row r="49" spans="1:65" x14ac:dyDescent="0.3">
      <c r="A49" s="30">
        <v>2022</v>
      </c>
      <c r="B49" s="640">
        <f t="shared" ref="B49" si="113">J49+R49</f>
        <v>28638</v>
      </c>
      <c r="C49" s="253">
        <f t="shared" ref="C49" si="114">K49+S49</f>
        <v>15164</v>
      </c>
      <c r="D49" s="253">
        <f t="shared" ref="D49" si="115">L49+T49</f>
        <v>262</v>
      </c>
      <c r="E49" s="253">
        <f t="shared" ref="E49" si="116">M49+U49</f>
        <v>127</v>
      </c>
      <c r="F49" s="253">
        <f t="shared" ref="F49" si="117">N49+V49</f>
        <v>765</v>
      </c>
      <c r="G49" s="253">
        <f t="shared" ref="G49" si="118">O49+W49</f>
        <v>320</v>
      </c>
      <c r="H49" s="253">
        <f t="shared" ref="H49" si="119">P49+X49</f>
        <v>27611</v>
      </c>
      <c r="I49" s="253">
        <f t="shared" ref="I49" si="120">Q49+Y49</f>
        <v>14717</v>
      </c>
      <c r="J49" s="51">
        <v>2834</v>
      </c>
      <c r="K49" s="32">
        <v>2144</v>
      </c>
      <c r="L49" s="32">
        <v>50</v>
      </c>
      <c r="M49" s="32">
        <v>38</v>
      </c>
      <c r="N49" s="32">
        <v>81</v>
      </c>
      <c r="O49" s="32">
        <v>67</v>
      </c>
      <c r="P49" s="32">
        <v>2703</v>
      </c>
      <c r="Q49" s="32">
        <v>2039</v>
      </c>
      <c r="R49" s="630">
        <f t="shared" si="87"/>
        <v>25804</v>
      </c>
      <c r="S49" s="253">
        <f t="shared" si="87"/>
        <v>13020</v>
      </c>
      <c r="T49" s="253">
        <f t="shared" ref="T49" si="121">AB49+AJ49+AR49+BH49+AZ49</f>
        <v>212</v>
      </c>
      <c r="U49" s="253">
        <f t="shared" ref="U49" si="122">AC49+AK49+AS49+BI49+BA49</f>
        <v>89</v>
      </c>
      <c r="V49" s="253">
        <f t="shared" ref="V49" si="123">AD49+AL49+AT49+BJ49+BB49</f>
        <v>684</v>
      </c>
      <c r="W49" s="253">
        <f t="shared" ref="W49" si="124">AE49+AM49+AU49+BK49+BC49</f>
        <v>253</v>
      </c>
      <c r="X49" s="253">
        <f t="shared" ref="X49" si="125">AF49+AN49+AV49+BL49+BD49</f>
        <v>24908</v>
      </c>
      <c r="Y49" s="253">
        <f t="shared" ref="Y49" si="126">AG49+AO49+AW49+BM49+BE49</f>
        <v>12678</v>
      </c>
      <c r="Z49" s="51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51">
        <v>10497</v>
      </c>
      <c r="AI49" s="32">
        <v>4938</v>
      </c>
      <c r="AJ49" s="32">
        <v>9</v>
      </c>
      <c r="AK49" s="32">
        <v>6</v>
      </c>
      <c r="AL49" s="32">
        <v>132</v>
      </c>
      <c r="AM49" s="32">
        <v>38</v>
      </c>
      <c r="AN49" s="32">
        <v>10356</v>
      </c>
      <c r="AO49" s="32">
        <v>4894</v>
      </c>
      <c r="AP49" s="51">
        <v>686</v>
      </c>
      <c r="AQ49" s="32">
        <v>142</v>
      </c>
      <c r="AR49" s="32">
        <v>6</v>
      </c>
      <c r="AS49" s="32">
        <v>2</v>
      </c>
      <c r="AT49" s="32">
        <v>9</v>
      </c>
      <c r="AU49" s="32">
        <v>1</v>
      </c>
      <c r="AV49" s="32">
        <v>671</v>
      </c>
      <c r="AW49" s="32">
        <v>139</v>
      </c>
      <c r="AX49" s="52">
        <v>12327</v>
      </c>
      <c r="AY49" s="21">
        <v>6944</v>
      </c>
      <c r="AZ49" s="21">
        <v>176</v>
      </c>
      <c r="BA49" s="21">
        <v>77</v>
      </c>
      <c r="BB49" s="21">
        <v>449</v>
      </c>
      <c r="BC49" s="21">
        <v>186</v>
      </c>
      <c r="BD49" s="21">
        <v>11702</v>
      </c>
      <c r="BE49" s="21">
        <v>6681</v>
      </c>
      <c r="BF49" s="51">
        <v>2294</v>
      </c>
      <c r="BG49" s="32">
        <v>996</v>
      </c>
      <c r="BH49" s="32">
        <v>21</v>
      </c>
      <c r="BI49" s="32">
        <v>4</v>
      </c>
      <c r="BJ49" s="32">
        <v>94</v>
      </c>
      <c r="BK49" s="32">
        <v>28</v>
      </c>
      <c r="BL49" s="32">
        <v>2179</v>
      </c>
      <c r="BM49" s="33">
        <v>964</v>
      </c>
    </row>
    <row r="50" spans="1:65" x14ac:dyDescent="0.3">
      <c r="A50" s="30">
        <v>2023</v>
      </c>
      <c r="B50" s="640">
        <v>28167</v>
      </c>
      <c r="C50" s="253">
        <v>14959</v>
      </c>
      <c r="D50" s="253">
        <v>107</v>
      </c>
      <c r="E50" s="253">
        <v>42</v>
      </c>
      <c r="F50" s="253">
        <v>766</v>
      </c>
      <c r="G50" s="253">
        <v>338</v>
      </c>
      <c r="H50" s="253">
        <v>27294</v>
      </c>
      <c r="I50" s="253">
        <v>14579</v>
      </c>
      <c r="J50" s="51">
        <v>2678</v>
      </c>
      <c r="K50" s="32">
        <v>1991</v>
      </c>
      <c r="L50" s="32">
        <v>13</v>
      </c>
      <c r="M50" s="32">
        <v>8</v>
      </c>
      <c r="N50" s="32">
        <v>80</v>
      </c>
      <c r="O50" s="32">
        <v>67</v>
      </c>
      <c r="P50" s="32">
        <v>2585</v>
      </c>
      <c r="Q50" s="32">
        <v>1916</v>
      </c>
      <c r="R50" s="630">
        <v>25489</v>
      </c>
      <c r="S50" s="253">
        <v>12968</v>
      </c>
      <c r="T50" s="253">
        <v>94</v>
      </c>
      <c r="U50" s="253">
        <v>34</v>
      </c>
      <c r="V50" s="253">
        <v>686</v>
      </c>
      <c r="W50" s="253">
        <v>271</v>
      </c>
      <c r="X50" s="253">
        <v>24709</v>
      </c>
      <c r="Y50" s="253">
        <v>12663</v>
      </c>
      <c r="Z50" s="51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51">
        <v>10802</v>
      </c>
      <c r="AI50" s="32">
        <v>5201</v>
      </c>
      <c r="AJ50" s="32">
        <v>0</v>
      </c>
      <c r="AK50" s="32">
        <v>0</v>
      </c>
      <c r="AL50" s="32">
        <v>137</v>
      </c>
      <c r="AM50" s="32">
        <v>40</v>
      </c>
      <c r="AN50" s="32">
        <v>10665</v>
      </c>
      <c r="AO50" s="32">
        <v>5161</v>
      </c>
      <c r="AP50" s="51">
        <v>703</v>
      </c>
      <c r="AQ50" s="32">
        <v>156</v>
      </c>
      <c r="AR50" s="32">
        <v>0</v>
      </c>
      <c r="AS50" s="32">
        <v>0</v>
      </c>
      <c r="AT50" s="32">
        <v>10</v>
      </c>
      <c r="AU50" s="32">
        <v>0</v>
      </c>
      <c r="AV50" s="32">
        <v>693</v>
      </c>
      <c r="AW50" s="32">
        <v>156</v>
      </c>
      <c r="AX50" s="52">
        <v>11454</v>
      </c>
      <c r="AY50" s="21">
        <v>6503</v>
      </c>
      <c r="AZ50" s="21">
        <v>90</v>
      </c>
      <c r="BA50" s="21">
        <v>31</v>
      </c>
      <c r="BB50" s="21">
        <v>451</v>
      </c>
      <c r="BC50" s="21">
        <v>203</v>
      </c>
      <c r="BD50" s="21">
        <v>10913</v>
      </c>
      <c r="BE50" s="21">
        <v>6269</v>
      </c>
      <c r="BF50" s="51">
        <v>2530</v>
      </c>
      <c r="BG50" s="32">
        <v>1108</v>
      </c>
      <c r="BH50" s="32">
        <v>4</v>
      </c>
      <c r="BI50" s="32">
        <v>3</v>
      </c>
      <c r="BJ50" s="32">
        <v>88</v>
      </c>
      <c r="BK50" s="32">
        <v>28</v>
      </c>
      <c r="BL50" s="32">
        <v>2438</v>
      </c>
      <c r="BM50" s="33">
        <v>1077</v>
      </c>
    </row>
    <row r="51" spans="1:65" ht="17.25" thickBot="1" x14ac:dyDescent="0.35">
      <c r="A51" s="34">
        <v>2024</v>
      </c>
      <c r="B51" s="641">
        <v>28135</v>
      </c>
      <c r="C51" s="451">
        <v>15083</v>
      </c>
      <c r="D51" s="451">
        <v>122</v>
      </c>
      <c r="E51" s="451">
        <v>46</v>
      </c>
      <c r="F51" s="451">
        <v>733</v>
      </c>
      <c r="G51" s="451">
        <v>315</v>
      </c>
      <c r="H51" s="451">
        <v>27280</v>
      </c>
      <c r="I51" s="451">
        <v>14722</v>
      </c>
      <c r="J51" s="49">
        <v>2576</v>
      </c>
      <c r="K51" s="36">
        <v>1865</v>
      </c>
      <c r="L51" s="36">
        <v>13</v>
      </c>
      <c r="M51" s="36">
        <v>8</v>
      </c>
      <c r="N51" s="36">
        <v>80</v>
      </c>
      <c r="O51" s="36">
        <v>62</v>
      </c>
      <c r="P51" s="36">
        <v>2483</v>
      </c>
      <c r="Q51" s="36">
        <v>1795</v>
      </c>
      <c r="R51" s="638">
        <v>25559</v>
      </c>
      <c r="S51" s="451">
        <v>13218</v>
      </c>
      <c r="T51" s="451">
        <v>109</v>
      </c>
      <c r="U51" s="451">
        <v>38</v>
      </c>
      <c r="V51" s="451">
        <v>653</v>
      </c>
      <c r="W51" s="451">
        <v>253</v>
      </c>
      <c r="X51" s="451">
        <v>24797</v>
      </c>
      <c r="Y51" s="451">
        <v>12927</v>
      </c>
      <c r="Z51" s="49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49">
        <v>10941</v>
      </c>
      <c r="AI51" s="36">
        <v>5347</v>
      </c>
      <c r="AJ51" s="36">
        <v>0</v>
      </c>
      <c r="AK51" s="36">
        <v>0</v>
      </c>
      <c r="AL51" s="36">
        <v>111</v>
      </c>
      <c r="AM51" s="36">
        <v>35</v>
      </c>
      <c r="AN51" s="36">
        <v>10830</v>
      </c>
      <c r="AO51" s="36">
        <v>5312</v>
      </c>
      <c r="AP51" s="49">
        <v>798</v>
      </c>
      <c r="AQ51" s="36">
        <v>179</v>
      </c>
      <c r="AR51" s="36">
        <v>5</v>
      </c>
      <c r="AS51" s="36">
        <v>0</v>
      </c>
      <c r="AT51" s="36">
        <v>10</v>
      </c>
      <c r="AU51" s="36">
        <v>0</v>
      </c>
      <c r="AV51" s="36">
        <v>783</v>
      </c>
      <c r="AW51" s="36">
        <v>179</v>
      </c>
      <c r="AX51" s="435">
        <v>11100</v>
      </c>
      <c r="AY51" s="126">
        <v>6456</v>
      </c>
      <c r="AZ51" s="126">
        <v>99</v>
      </c>
      <c r="BA51" s="126">
        <v>35</v>
      </c>
      <c r="BB51" s="126">
        <v>448</v>
      </c>
      <c r="BC51" s="126">
        <v>187</v>
      </c>
      <c r="BD51" s="126">
        <v>10553</v>
      </c>
      <c r="BE51" s="126">
        <v>6234</v>
      </c>
      <c r="BF51" s="49">
        <v>2720</v>
      </c>
      <c r="BG51" s="36">
        <v>1236</v>
      </c>
      <c r="BH51" s="36">
        <v>5</v>
      </c>
      <c r="BI51" s="36">
        <v>3</v>
      </c>
      <c r="BJ51" s="36">
        <v>84</v>
      </c>
      <c r="BK51" s="36">
        <v>31</v>
      </c>
      <c r="BL51" s="36">
        <v>2631</v>
      </c>
      <c r="BM51" s="37">
        <v>1202</v>
      </c>
    </row>
    <row r="52" spans="1:65" x14ac:dyDescent="0.3">
      <c r="A52" s="166" t="s">
        <v>120</v>
      </c>
      <c r="B52" s="232"/>
      <c r="C52" s="232"/>
      <c r="D52" s="232"/>
      <c r="E52" s="232"/>
    </row>
    <row r="53" spans="1:65" x14ac:dyDescent="0.3">
      <c r="A53" s="166" t="s">
        <v>162</v>
      </c>
      <c r="B53" s="232"/>
      <c r="C53" s="232"/>
      <c r="D53" s="232"/>
      <c r="E53" s="232"/>
      <c r="F53" s="232"/>
      <c r="G53" s="232"/>
      <c r="H53" s="232"/>
      <c r="I53" s="232"/>
      <c r="J53" s="166"/>
      <c r="K53" s="167"/>
      <c r="L53" s="167"/>
      <c r="M53" s="167"/>
      <c r="N53" s="166"/>
      <c r="O53" s="166"/>
      <c r="P53" s="16"/>
      <c r="Q53" s="16"/>
    </row>
    <row r="54" spans="1:65" x14ac:dyDescent="0.3">
      <c r="A54" s="166" t="s">
        <v>161</v>
      </c>
      <c r="J54" s="16"/>
      <c r="K54" s="137"/>
      <c r="L54" s="137"/>
      <c r="M54" s="137"/>
      <c r="N54" s="16"/>
      <c r="O54" s="16"/>
      <c r="P54" s="16"/>
      <c r="Q54" s="16"/>
    </row>
    <row r="55" spans="1:65" x14ac:dyDescent="0.3">
      <c r="A55" s="266" t="s">
        <v>168</v>
      </c>
      <c r="J55" s="16"/>
      <c r="K55" s="137"/>
      <c r="L55" s="137"/>
      <c r="M55" s="137"/>
      <c r="N55" s="16"/>
      <c r="O55" s="16"/>
      <c r="P55" s="267"/>
      <c r="Q55" s="16"/>
    </row>
    <row r="56" spans="1:65" x14ac:dyDescent="0.3">
      <c r="A56" s="250" t="s">
        <v>115</v>
      </c>
    </row>
    <row r="57" spans="1:65" x14ac:dyDescent="0.3">
      <c r="A57" s="249" t="s">
        <v>142</v>
      </c>
    </row>
    <row r="61" spans="1:65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</row>
    <row r="62" spans="1:65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</row>
    <row r="63" spans="1:65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</row>
    <row r="64" spans="1:65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</row>
    <row r="65" spans="1:65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</row>
    <row r="66" spans="1:65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</row>
    <row r="67" spans="1:65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</row>
    <row r="68" spans="1:65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</row>
    <row r="69" spans="1:65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</row>
    <row r="70" spans="1:65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</row>
    <row r="71" spans="1:65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</row>
    <row r="72" spans="1:65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</row>
    <row r="73" spans="1:65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</row>
    <row r="74" spans="1:65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</row>
    <row r="75" spans="1:65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</row>
    <row r="76" spans="1:65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</row>
    <row r="77" spans="1:65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</row>
    <row r="78" spans="1:65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</row>
    <row r="79" spans="1:65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</row>
    <row r="80" spans="1:65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</row>
    <row r="81" spans="1:65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</row>
    <row r="82" spans="1:65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</row>
    <row r="83" spans="1:65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</row>
    <row r="84" spans="1:65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</row>
    <row r="85" spans="1:65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</row>
    <row r="86" spans="1:65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</row>
    <row r="87" spans="1:65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</row>
    <row r="88" spans="1:65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</row>
    <row r="89" spans="1:65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</row>
    <row r="90" spans="1:65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</row>
    <row r="91" spans="1:65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</row>
    <row r="92" spans="1:65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</row>
    <row r="93" spans="1:65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</row>
    <row r="94" spans="1:65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</row>
    <row r="95" spans="1:65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</row>
    <row r="96" spans="1:65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</row>
    <row r="97" spans="1:65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</row>
    <row r="98" spans="1:65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</row>
    <row r="99" spans="1:65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</row>
    <row r="100" spans="1:65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</row>
    <row r="101" spans="1:65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</row>
    <row r="102" spans="1:65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</row>
    <row r="103" spans="1:65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</row>
  </sheetData>
  <mergeCells count="43">
    <mergeCell ref="J3:Q3"/>
    <mergeCell ref="J4:K4"/>
    <mergeCell ref="L4:M4"/>
    <mergeCell ref="N4:O4"/>
    <mergeCell ref="P4:Q4"/>
    <mergeCell ref="R3:Y3"/>
    <mergeCell ref="R4:S4"/>
    <mergeCell ref="T4:U4"/>
    <mergeCell ref="V4:W4"/>
    <mergeCell ref="X4:Y4"/>
    <mergeCell ref="Z3:AG3"/>
    <mergeCell ref="Z4:AA4"/>
    <mergeCell ref="AB4:AC4"/>
    <mergeCell ref="AD4:AE4"/>
    <mergeCell ref="AF4:AG4"/>
    <mergeCell ref="BJ4:BK4"/>
    <mergeCell ref="BL4:BM4"/>
    <mergeCell ref="AH3:AO3"/>
    <mergeCell ref="AH4:AI4"/>
    <mergeCell ref="AJ4:AK4"/>
    <mergeCell ref="AL4:AM4"/>
    <mergeCell ref="AN4:AO4"/>
    <mergeCell ref="AX3:BE3"/>
    <mergeCell ref="AX4:AY4"/>
    <mergeCell ref="AZ4:BA4"/>
    <mergeCell ref="BB4:BC4"/>
    <mergeCell ref="BD4:BE4"/>
    <mergeCell ref="R2:BM2"/>
    <mergeCell ref="A3:A5"/>
    <mergeCell ref="B3:I3"/>
    <mergeCell ref="B4:C4"/>
    <mergeCell ref="D4:E4"/>
    <mergeCell ref="F4:G4"/>
    <mergeCell ref="H4:I4"/>
    <mergeCell ref="B2:Q2"/>
    <mergeCell ref="AP3:AW3"/>
    <mergeCell ref="AP4:AQ4"/>
    <mergeCell ref="AR4:AS4"/>
    <mergeCell ref="AT4:AU4"/>
    <mergeCell ref="AV4:AW4"/>
    <mergeCell ref="BF3:BM3"/>
    <mergeCell ref="BF4:BG4"/>
    <mergeCell ref="BH4:BI4"/>
  </mergeCells>
  <phoneticPr fontId="3" type="noConversion"/>
  <pageMargins left="0.7" right="0.7" top="0.75" bottom="0.75" header="0.3" footer="0.3"/>
  <pageSetup paperSize="9" orientation="portrait" r:id="rId1"/>
  <ignoredErrors>
    <ignoredError sqref="A39:A41 A7:A22 A34:A38 A23:A3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2:K47"/>
  <sheetViews>
    <sheetView workbookViewId="0">
      <selection activeCell="I65" sqref="I65:I66"/>
    </sheetView>
  </sheetViews>
  <sheetFormatPr defaultRowHeight="16.5" x14ac:dyDescent="0.3"/>
  <cols>
    <col min="4" max="5" width="9" style="182"/>
  </cols>
  <sheetData>
    <row r="2" spans="1:11" x14ac:dyDescent="0.3">
      <c r="A2" s="694" t="s">
        <v>0</v>
      </c>
      <c r="B2" s="725" t="s">
        <v>100</v>
      </c>
      <c r="C2" s="726"/>
      <c r="D2" s="726"/>
      <c r="E2" s="726"/>
      <c r="F2" s="726"/>
      <c r="G2" s="726"/>
      <c r="H2" s="726"/>
      <c r="I2" s="726"/>
      <c r="J2" s="726"/>
      <c r="K2" s="726"/>
    </row>
    <row r="3" spans="1:11" x14ac:dyDescent="0.3">
      <c r="A3" s="694"/>
      <c r="B3" s="729" t="s">
        <v>44</v>
      </c>
      <c r="C3" s="730"/>
      <c r="D3" s="754" t="s">
        <v>95</v>
      </c>
      <c r="E3" s="740"/>
      <c r="F3" s="724" t="s">
        <v>1</v>
      </c>
      <c r="G3" s="724"/>
      <c r="H3" s="724" t="s">
        <v>2</v>
      </c>
      <c r="I3" s="724"/>
      <c r="J3" s="724" t="s">
        <v>3</v>
      </c>
      <c r="K3" s="724"/>
    </row>
    <row r="4" spans="1:11" x14ac:dyDescent="0.3">
      <c r="A4" s="695"/>
      <c r="B4" s="66" t="s">
        <v>45</v>
      </c>
      <c r="C4" s="43" t="s">
        <v>46</v>
      </c>
      <c r="D4" s="183" t="s">
        <v>45</v>
      </c>
      <c r="E4" s="184" t="s">
        <v>46</v>
      </c>
      <c r="F4" s="40" t="s">
        <v>45</v>
      </c>
      <c r="G4" s="40" t="s">
        <v>46</v>
      </c>
      <c r="H4" s="40" t="s">
        <v>45</v>
      </c>
      <c r="I4" s="40" t="s">
        <v>46</v>
      </c>
      <c r="J4" s="40" t="s">
        <v>45</v>
      </c>
      <c r="K4" s="40" t="s">
        <v>46</v>
      </c>
    </row>
    <row r="5" spans="1:11" x14ac:dyDescent="0.3">
      <c r="A5" s="38">
        <v>1979</v>
      </c>
      <c r="B5" s="45">
        <v>1</v>
      </c>
      <c r="C5" s="21">
        <v>0</v>
      </c>
      <c r="D5" s="185">
        <f>SUM(F5,H5,J5)</f>
        <v>1</v>
      </c>
      <c r="E5" s="185">
        <f>SUM(G5,I5,K5)</f>
        <v>0</v>
      </c>
      <c r="F5" s="21">
        <v>0</v>
      </c>
      <c r="G5" s="21">
        <v>0</v>
      </c>
      <c r="H5" s="21">
        <v>0</v>
      </c>
      <c r="I5" s="21">
        <v>0</v>
      </c>
      <c r="J5" s="21">
        <v>1</v>
      </c>
      <c r="K5" s="61">
        <v>0</v>
      </c>
    </row>
    <row r="6" spans="1:11" x14ac:dyDescent="0.3">
      <c r="A6" s="41" t="s">
        <v>4</v>
      </c>
      <c r="B6" s="46">
        <v>0</v>
      </c>
      <c r="C6" s="21">
        <v>0</v>
      </c>
      <c r="D6" s="185">
        <f t="shared" ref="D6:D47" si="0">SUM(F6,H6,J6)</f>
        <v>0</v>
      </c>
      <c r="E6" s="185">
        <f t="shared" ref="E6:E47" si="1">SUM(G6,I6,K6)</f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67">
        <v>0</v>
      </c>
    </row>
    <row r="7" spans="1:11" x14ac:dyDescent="0.3">
      <c r="A7" s="41" t="s">
        <v>5</v>
      </c>
      <c r="B7" s="46">
        <v>7</v>
      </c>
      <c r="C7" s="21">
        <v>1</v>
      </c>
      <c r="D7" s="185">
        <f t="shared" si="0"/>
        <v>7</v>
      </c>
      <c r="E7" s="185">
        <f t="shared" si="1"/>
        <v>1</v>
      </c>
      <c r="F7" s="21">
        <v>0</v>
      </c>
      <c r="G7" s="21">
        <v>0</v>
      </c>
      <c r="H7" s="21">
        <v>0</v>
      </c>
      <c r="I7" s="21">
        <v>0</v>
      </c>
      <c r="J7" s="21">
        <v>7</v>
      </c>
      <c r="K7" s="61">
        <v>1</v>
      </c>
    </row>
    <row r="8" spans="1:11" x14ac:dyDescent="0.3">
      <c r="A8" s="41" t="s">
        <v>6</v>
      </c>
      <c r="B8" s="46">
        <v>4</v>
      </c>
      <c r="C8" s="21">
        <v>0</v>
      </c>
      <c r="D8" s="185">
        <f t="shared" si="0"/>
        <v>4</v>
      </c>
      <c r="E8" s="185">
        <f t="shared" si="1"/>
        <v>0</v>
      </c>
      <c r="F8" s="21">
        <v>0</v>
      </c>
      <c r="G8" s="21">
        <v>0</v>
      </c>
      <c r="H8" s="21">
        <v>0</v>
      </c>
      <c r="I8" s="21">
        <v>0</v>
      </c>
      <c r="J8" s="21">
        <v>4</v>
      </c>
      <c r="K8" s="61">
        <v>0</v>
      </c>
    </row>
    <row r="9" spans="1:11" x14ac:dyDescent="0.3">
      <c r="A9" s="41" t="s">
        <v>7</v>
      </c>
      <c r="B9" s="46">
        <v>3</v>
      </c>
      <c r="C9" s="21">
        <v>0</v>
      </c>
      <c r="D9" s="185">
        <f t="shared" si="0"/>
        <v>3</v>
      </c>
      <c r="E9" s="185">
        <f t="shared" si="1"/>
        <v>0</v>
      </c>
      <c r="F9" s="21">
        <v>0</v>
      </c>
      <c r="G9" s="21">
        <v>0</v>
      </c>
      <c r="H9" s="21">
        <v>0</v>
      </c>
      <c r="I9" s="21">
        <v>0</v>
      </c>
      <c r="J9" s="21">
        <v>3</v>
      </c>
      <c r="K9" s="61">
        <v>0</v>
      </c>
    </row>
    <row r="10" spans="1:11" x14ac:dyDescent="0.3">
      <c r="A10" s="41" t="s">
        <v>8</v>
      </c>
      <c r="B10" s="46">
        <v>3</v>
      </c>
      <c r="C10" s="21">
        <v>0</v>
      </c>
      <c r="D10" s="185">
        <f t="shared" si="0"/>
        <v>3</v>
      </c>
      <c r="E10" s="185">
        <f t="shared" si="1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3</v>
      </c>
      <c r="K10" s="61">
        <v>0</v>
      </c>
    </row>
    <row r="11" spans="1:11" x14ac:dyDescent="0.3">
      <c r="A11" s="41" t="s">
        <v>9</v>
      </c>
      <c r="B11" s="46">
        <v>7</v>
      </c>
      <c r="C11" s="21">
        <v>2</v>
      </c>
      <c r="D11" s="185">
        <f t="shared" si="0"/>
        <v>7</v>
      </c>
      <c r="E11" s="185">
        <f t="shared" si="1"/>
        <v>2</v>
      </c>
      <c r="F11" s="21">
        <v>0</v>
      </c>
      <c r="G11" s="21">
        <v>0</v>
      </c>
      <c r="H11" s="21">
        <v>0</v>
      </c>
      <c r="I11" s="21">
        <v>0</v>
      </c>
      <c r="J11" s="21">
        <v>7</v>
      </c>
      <c r="K11" s="61">
        <v>2</v>
      </c>
    </row>
    <row r="12" spans="1:11" ht="17.25" thickBot="1" x14ac:dyDescent="0.35">
      <c r="A12" s="65" t="s">
        <v>10</v>
      </c>
      <c r="B12" s="63">
        <v>29</v>
      </c>
      <c r="C12" s="57">
        <v>4</v>
      </c>
      <c r="D12" s="185">
        <f t="shared" si="0"/>
        <v>29</v>
      </c>
      <c r="E12" s="185">
        <f t="shared" si="1"/>
        <v>4</v>
      </c>
      <c r="F12" s="57">
        <v>0</v>
      </c>
      <c r="G12" s="57">
        <v>0</v>
      </c>
      <c r="H12" s="57">
        <v>0</v>
      </c>
      <c r="I12" s="57">
        <v>0</v>
      </c>
      <c r="J12" s="57">
        <v>29</v>
      </c>
      <c r="K12" s="62">
        <v>4</v>
      </c>
    </row>
    <row r="13" spans="1:11" x14ac:dyDescent="0.3">
      <c r="A13" s="60" t="s">
        <v>11</v>
      </c>
      <c r="B13" s="55">
        <v>4093</v>
      </c>
      <c r="C13" s="69">
        <v>1223</v>
      </c>
      <c r="D13" s="185">
        <f t="shared" si="0"/>
        <v>4093</v>
      </c>
      <c r="E13" s="185">
        <f t="shared" si="1"/>
        <v>1223</v>
      </c>
      <c r="F13" s="69">
        <v>123</v>
      </c>
      <c r="G13" s="69">
        <v>22</v>
      </c>
      <c r="H13" s="69">
        <v>0</v>
      </c>
      <c r="I13" s="69">
        <v>0</v>
      </c>
      <c r="J13" s="69">
        <v>3970</v>
      </c>
      <c r="K13" s="64">
        <v>1201</v>
      </c>
    </row>
    <row r="14" spans="1:11" x14ac:dyDescent="0.3">
      <c r="A14" s="41" t="s">
        <v>12</v>
      </c>
      <c r="B14" s="46">
        <v>4166</v>
      </c>
      <c r="C14" s="21">
        <v>1312</v>
      </c>
      <c r="D14" s="185">
        <f t="shared" si="0"/>
        <v>4166</v>
      </c>
      <c r="E14" s="185">
        <f t="shared" si="1"/>
        <v>1312</v>
      </c>
      <c r="F14" s="21">
        <v>138</v>
      </c>
      <c r="G14" s="21">
        <v>45</v>
      </c>
      <c r="H14" s="21">
        <v>0</v>
      </c>
      <c r="I14" s="21">
        <v>0</v>
      </c>
      <c r="J14" s="21">
        <v>4028</v>
      </c>
      <c r="K14" s="61">
        <v>1267</v>
      </c>
    </row>
    <row r="15" spans="1:11" x14ac:dyDescent="0.3">
      <c r="A15" s="41" t="s">
        <v>13</v>
      </c>
      <c r="B15" s="46">
        <v>5499</v>
      </c>
      <c r="C15" s="21">
        <v>1674</v>
      </c>
      <c r="D15" s="185">
        <f t="shared" si="0"/>
        <v>5499</v>
      </c>
      <c r="E15" s="185">
        <f t="shared" si="1"/>
        <v>1674</v>
      </c>
      <c r="F15" s="21">
        <v>151</v>
      </c>
      <c r="G15" s="21">
        <v>27</v>
      </c>
      <c r="H15" s="21">
        <v>0</v>
      </c>
      <c r="I15" s="21">
        <v>0</v>
      </c>
      <c r="J15" s="21">
        <v>5348</v>
      </c>
      <c r="K15" s="61">
        <v>1647</v>
      </c>
    </row>
    <row r="16" spans="1:11" x14ac:dyDescent="0.3">
      <c r="A16" s="41" t="s">
        <v>14</v>
      </c>
      <c r="B16" s="46">
        <v>6002</v>
      </c>
      <c r="C16" s="21">
        <v>1877</v>
      </c>
      <c r="D16" s="185">
        <f t="shared" si="0"/>
        <v>6002</v>
      </c>
      <c r="E16" s="185">
        <f t="shared" si="1"/>
        <v>1877</v>
      </c>
      <c r="F16" s="21">
        <v>171</v>
      </c>
      <c r="G16" s="21">
        <v>45</v>
      </c>
      <c r="H16" s="21">
        <v>0</v>
      </c>
      <c r="I16" s="21">
        <v>0</v>
      </c>
      <c r="J16" s="21">
        <v>5831</v>
      </c>
      <c r="K16" s="61">
        <v>1832</v>
      </c>
    </row>
    <row r="17" spans="1:11" x14ac:dyDescent="0.3">
      <c r="A17" s="41" t="s">
        <v>15</v>
      </c>
      <c r="B17" s="46">
        <v>6600</v>
      </c>
      <c r="C17" s="21">
        <v>2004</v>
      </c>
      <c r="D17" s="185">
        <f t="shared" si="0"/>
        <v>6600</v>
      </c>
      <c r="E17" s="185">
        <f t="shared" si="1"/>
        <v>2004</v>
      </c>
      <c r="F17" s="21">
        <v>272</v>
      </c>
      <c r="G17" s="21">
        <v>54</v>
      </c>
      <c r="H17" s="21">
        <v>0</v>
      </c>
      <c r="I17" s="21">
        <v>0</v>
      </c>
      <c r="J17" s="21">
        <v>6328</v>
      </c>
      <c r="K17" s="61">
        <v>1950</v>
      </c>
    </row>
    <row r="18" spans="1:11" x14ac:dyDescent="0.3">
      <c r="A18" s="41" t="s">
        <v>16</v>
      </c>
      <c r="B18" s="46">
        <v>8218</v>
      </c>
      <c r="C18" s="21">
        <v>2466</v>
      </c>
      <c r="D18" s="185">
        <f t="shared" si="0"/>
        <v>8218</v>
      </c>
      <c r="E18" s="185">
        <f t="shared" si="1"/>
        <v>2466</v>
      </c>
      <c r="F18" s="21">
        <v>248</v>
      </c>
      <c r="G18" s="21">
        <v>82</v>
      </c>
      <c r="H18" s="21">
        <v>0</v>
      </c>
      <c r="I18" s="21">
        <v>0</v>
      </c>
      <c r="J18" s="21">
        <v>7970</v>
      </c>
      <c r="K18" s="61">
        <v>2384</v>
      </c>
    </row>
    <row r="19" spans="1:11" x14ac:dyDescent="0.3">
      <c r="A19" s="41" t="s">
        <v>17</v>
      </c>
      <c r="B19" s="46">
        <v>8687</v>
      </c>
      <c r="C19" s="21">
        <v>2770</v>
      </c>
      <c r="D19" s="185">
        <f t="shared" si="0"/>
        <v>8687</v>
      </c>
      <c r="E19" s="185">
        <f t="shared" si="1"/>
        <v>2770</v>
      </c>
      <c r="F19" s="21">
        <v>326</v>
      </c>
      <c r="G19" s="21">
        <v>84</v>
      </c>
      <c r="H19" s="21">
        <v>0</v>
      </c>
      <c r="I19" s="21">
        <v>0</v>
      </c>
      <c r="J19" s="21">
        <v>8361</v>
      </c>
      <c r="K19" s="61">
        <v>2686</v>
      </c>
    </row>
    <row r="20" spans="1:11" x14ac:dyDescent="0.3">
      <c r="A20" s="41" t="s">
        <v>18</v>
      </c>
      <c r="B20" s="46">
        <v>10388</v>
      </c>
      <c r="C20" s="21">
        <v>3456</v>
      </c>
      <c r="D20" s="185">
        <f t="shared" si="0"/>
        <v>10388</v>
      </c>
      <c r="E20" s="185">
        <f t="shared" si="1"/>
        <v>3456</v>
      </c>
      <c r="F20" s="21">
        <v>280</v>
      </c>
      <c r="G20" s="21">
        <v>83</v>
      </c>
      <c r="H20" s="21">
        <v>0</v>
      </c>
      <c r="I20" s="21">
        <v>0</v>
      </c>
      <c r="J20" s="21">
        <v>10108</v>
      </c>
      <c r="K20" s="61">
        <v>3373</v>
      </c>
    </row>
    <row r="21" spans="1:11" x14ac:dyDescent="0.3">
      <c r="A21" s="41" t="s">
        <v>19</v>
      </c>
      <c r="B21" s="46">
        <v>12574</v>
      </c>
      <c r="C21" s="21">
        <v>4276</v>
      </c>
      <c r="D21" s="185">
        <f t="shared" si="0"/>
        <v>12574</v>
      </c>
      <c r="E21" s="185">
        <f t="shared" si="1"/>
        <v>4276</v>
      </c>
      <c r="F21" s="21">
        <v>298</v>
      </c>
      <c r="G21" s="21">
        <v>98</v>
      </c>
      <c r="H21" s="21">
        <v>0</v>
      </c>
      <c r="I21" s="21">
        <v>0</v>
      </c>
      <c r="J21" s="21">
        <v>12276</v>
      </c>
      <c r="K21" s="61">
        <v>4178</v>
      </c>
    </row>
    <row r="22" spans="1:11" x14ac:dyDescent="0.3">
      <c r="A22" s="41" t="s">
        <v>20</v>
      </c>
      <c r="B22" s="46">
        <v>14731</v>
      </c>
      <c r="C22" s="21">
        <v>5099</v>
      </c>
      <c r="D22" s="185">
        <f t="shared" si="0"/>
        <v>14731</v>
      </c>
      <c r="E22" s="185">
        <f t="shared" si="1"/>
        <v>5099</v>
      </c>
      <c r="F22" s="21">
        <v>358</v>
      </c>
      <c r="G22" s="21">
        <v>132</v>
      </c>
      <c r="H22" s="21">
        <v>22</v>
      </c>
      <c r="I22" s="21">
        <v>2</v>
      </c>
      <c r="J22" s="21">
        <v>14351</v>
      </c>
      <c r="K22" s="61">
        <v>4965</v>
      </c>
    </row>
    <row r="23" spans="1:11" x14ac:dyDescent="0.3">
      <c r="A23" s="41" t="s">
        <v>21</v>
      </c>
      <c r="B23" s="46">
        <v>16845</v>
      </c>
      <c r="C23" s="21">
        <v>5902</v>
      </c>
      <c r="D23" s="185">
        <f t="shared" si="0"/>
        <v>16845</v>
      </c>
      <c r="E23" s="185">
        <f t="shared" si="1"/>
        <v>5902</v>
      </c>
      <c r="F23" s="21">
        <v>388</v>
      </c>
      <c r="G23" s="21">
        <v>134</v>
      </c>
      <c r="H23" s="21">
        <v>71</v>
      </c>
      <c r="I23" s="21">
        <v>14</v>
      </c>
      <c r="J23" s="21">
        <v>16386</v>
      </c>
      <c r="K23" s="61">
        <v>5754</v>
      </c>
    </row>
    <row r="24" spans="1:11" x14ac:dyDescent="0.3">
      <c r="A24" s="41" t="s">
        <v>22</v>
      </c>
      <c r="B24" s="46">
        <v>21750</v>
      </c>
      <c r="C24" s="21">
        <v>7430</v>
      </c>
      <c r="D24" s="185">
        <f t="shared" si="0"/>
        <v>21750</v>
      </c>
      <c r="E24" s="185">
        <f t="shared" si="1"/>
        <v>7430</v>
      </c>
      <c r="F24" s="21">
        <v>450</v>
      </c>
      <c r="G24" s="26">
        <v>145</v>
      </c>
      <c r="H24" s="21">
        <v>590</v>
      </c>
      <c r="I24" s="26">
        <v>128</v>
      </c>
      <c r="J24" s="21">
        <v>20710</v>
      </c>
      <c r="K24" s="26">
        <v>7157</v>
      </c>
    </row>
    <row r="25" spans="1:11" x14ac:dyDescent="0.3">
      <c r="A25" s="41" t="s">
        <v>23</v>
      </c>
      <c r="B25" s="46">
        <v>24375</v>
      </c>
      <c r="C25" s="21">
        <v>8297</v>
      </c>
      <c r="D25" s="185">
        <f t="shared" si="0"/>
        <v>24375</v>
      </c>
      <c r="E25" s="185">
        <f t="shared" si="1"/>
        <v>8297</v>
      </c>
      <c r="F25" s="21">
        <v>447</v>
      </c>
      <c r="G25" s="26">
        <v>129</v>
      </c>
      <c r="H25" s="21">
        <v>883</v>
      </c>
      <c r="I25" s="26">
        <v>191</v>
      </c>
      <c r="J25" s="21">
        <v>23045</v>
      </c>
      <c r="K25" s="26">
        <v>7977</v>
      </c>
    </row>
    <row r="26" spans="1:11" x14ac:dyDescent="0.3">
      <c r="A26" s="41" t="s">
        <v>24</v>
      </c>
      <c r="B26" s="46">
        <v>27235</v>
      </c>
      <c r="C26" s="21">
        <v>9694</v>
      </c>
      <c r="D26" s="185">
        <f t="shared" si="0"/>
        <v>27235</v>
      </c>
      <c r="E26" s="185">
        <f t="shared" si="1"/>
        <v>9694</v>
      </c>
      <c r="F26" s="21">
        <v>511</v>
      </c>
      <c r="G26" s="26">
        <v>152</v>
      </c>
      <c r="H26" s="21">
        <v>921</v>
      </c>
      <c r="I26" s="26">
        <v>226</v>
      </c>
      <c r="J26" s="21">
        <v>25803</v>
      </c>
      <c r="K26" s="26">
        <v>9316</v>
      </c>
    </row>
    <row r="27" spans="1:11" x14ac:dyDescent="0.3">
      <c r="A27" s="41" t="s">
        <v>25</v>
      </c>
      <c r="B27" s="46">
        <v>28391</v>
      </c>
      <c r="C27" s="21">
        <v>10352</v>
      </c>
      <c r="D27" s="185">
        <f t="shared" si="0"/>
        <v>28391</v>
      </c>
      <c r="E27" s="185">
        <f t="shared" si="1"/>
        <v>10352</v>
      </c>
      <c r="F27" s="21">
        <v>414</v>
      </c>
      <c r="G27" s="26">
        <v>112</v>
      </c>
      <c r="H27" s="21">
        <v>1047</v>
      </c>
      <c r="I27" s="26">
        <v>309</v>
      </c>
      <c r="J27" s="21">
        <v>26930</v>
      </c>
      <c r="K27" s="26">
        <v>9931</v>
      </c>
    </row>
    <row r="28" spans="1:11" x14ac:dyDescent="0.3">
      <c r="A28" s="41" t="s">
        <v>26</v>
      </c>
      <c r="B28" s="46">
        <v>31867</v>
      </c>
      <c r="C28" s="21">
        <v>11653</v>
      </c>
      <c r="D28" s="185">
        <f t="shared" si="0"/>
        <v>31867</v>
      </c>
      <c r="E28" s="185">
        <f t="shared" si="1"/>
        <v>11653</v>
      </c>
      <c r="F28" s="21">
        <v>322</v>
      </c>
      <c r="G28" s="26">
        <v>125</v>
      </c>
      <c r="H28" s="21">
        <v>1031</v>
      </c>
      <c r="I28" s="26">
        <v>295</v>
      </c>
      <c r="J28" s="21">
        <v>30514</v>
      </c>
      <c r="K28" s="26">
        <v>11233</v>
      </c>
    </row>
    <row r="29" spans="1:11" x14ac:dyDescent="0.3">
      <c r="A29" s="41" t="s">
        <v>27</v>
      </c>
      <c r="B29" s="46">
        <v>30276</v>
      </c>
      <c r="C29" s="21">
        <v>11521</v>
      </c>
      <c r="D29" s="185">
        <f t="shared" si="0"/>
        <v>30276</v>
      </c>
      <c r="E29" s="185">
        <f t="shared" si="1"/>
        <v>11521</v>
      </c>
      <c r="F29" s="21">
        <v>335</v>
      </c>
      <c r="G29" s="26">
        <v>65</v>
      </c>
      <c r="H29" s="21">
        <v>1068</v>
      </c>
      <c r="I29" s="26">
        <v>314</v>
      </c>
      <c r="J29" s="21">
        <v>28873</v>
      </c>
      <c r="K29" s="26">
        <v>11142</v>
      </c>
    </row>
    <row r="30" spans="1:11" x14ac:dyDescent="0.3">
      <c r="A30" s="41" t="s">
        <v>28</v>
      </c>
      <c r="B30" s="46">
        <v>31112</v>
      </c>
      <c r="C30" s="21">
        <v>12512</v>
      </c>
      <c r="D30" s="185">
        <f t="shared" si="0"/>
        <v>31112</v>
      </c>
      <c r="E30" s="185">
        <f t="shared" si="1"/>
        <v>12512</v>
      </c>
      <c r="F30" s="21">
        <v>595</v>
      </c>
      <c r="G30" s="26">
        <v>181</v>
      </c>
      <c r="H30" s="21">
        <v>1006</v>
      </c>
      <c r="I30" s="26">
        <v>276</v>
      </c>
      <c r="J30" s="21">
        <v>29511</v>
      </c>
      <c r="K30" s="26">
        <v>12055</v>
      </c>
    </row>
    <row r="31" spans="1:11" x14ac:dyDescent="0.3">
      <c r="A31" s="41" t="s">
        <v>29</v>
      </c>
      <c r="B31" s="46">
        <v>32485</v>
      </c>
      <c r="C31" s="21">
        <v>13868</v>
      </c>
      <c r="D31" s="185">
        <f t="shared" si="0"/>
        <v>32485</v>
      </c>
      <c r="E31" s="185">
        <f t="shared" si="1"/>
        <v>13868</v>
      </c>
      <c r="F31" s="21">
        <v>438</v>
      </c>
      <c r="G31" s="26">
        <v>147</v>
      </c>
      <c r="H31" s="21">
        <v>963</v>
      </c>
      <c r="I31" s="26">
        <v>256</v>
      </c>
      <c r="J31" s="21">
        <v>31084</v>
      </c>
      <c r="K31" s="26">
        <v>13465</v>
      </c>
    </row>
    <row r="32" spans="1:11" x14ac:dyDescent="0.3">
      <c r="A32" s="41" t="s">
        <v>30</v>
      </c>
      <c r="B32" s="46">
        <v>31097</v>
      </c>
      <c r="C32" s="21">
        <v>13327</v>
      </c>
      <c r="D32" s="185">
        <f t="shared" si="0"/>
        <v>31097</v>
      </c>
      <c r="E32" s="185">
        <f t="shared" si="1"/>
        <v>13327</v>
      </c>
      <c r="F32" s="21">
        <v>291</v>
      </c>
      <c r="G32" s="26">
        <v>87</v>
      </c>
      <c r="H32" s="21">
        <v>968</v>
      </c>
      <c r="I32" s="26">
        <v>306</v>
      </c>
      <c r="J32" s="21">
        <v>29838</v>
      </c>
      <c r="K32" s="26">
        <v>12934</v>
      </c>
    </row>
    <row r="33" spans="1:11" x14ac:dyDescent="0.3">
      <c r="A33" s="41" t="s">
        <v>31</v>
      </c>
      <c r="B33" s="46">
        <v>31472</v>
      </c>
      <c r="C33" s="21">
        <v>13794</v>
      </c>
      <c r="D33" s="185">
        <f t="shared" si="0"/>
        <v>31472</v>
      </c>
      <c r="E33" s="185">
        <f t="shared" si="1"/>
        <v>13794</v>
      </c>
      <c r="F33" s="21">
        <v>213</v>
      </c>
      <c r="G33" s="26">
        <v>63</v>
      </c>
      <c r="H33" s="21">
        <v>938</v>
      </c>
      <c r="I33" s="26">
        <v>279</v>
      </c>
      <c r="J33" s="21">
        <v>30321</v>
      </c>
      <c r="K33" s="26">
        <v>13452</v>
      </c>
    </row>
    <row r="34" spans="1:11" x14ac:dyDescent="0.3">
      <c r="A34" s="41" t="s">
        <v>32</v>
      </c>
      <c r="B34" s="46">
        <v>31990</v>
      </c>
      <c r="C34" s="21">
        <v>14404</v>
      </c>
      <c r="D34" s="185">
        <f t="shared" si="0"/>
        <v>31990</v>
      </c>
      <c r="E34" s="185">
        <f t="shared" si="1"/>
        <v>14404</v>
      </c>
      <c r="F34" s="21">
        <v>113</v>
      </c>
      <c r="G34" s="26">
        <v>33</v>
      </c>
      <c r="H34" s="21">
        <v>981</v>
      </c>
      <c r="I34" s="26">
        <v>306</v>
      </c>
      <c r="J34" s="21">
        <v>30896</v>
      </c>
      <c r="K34" s="26">
        <v>14065</v>
      </c>
    </row>
    <row r="35" spans="1:11" x14ac:dyDescent="0.3">
      <c r="A35" s="41" t="s">
        <v>33</v>
      </c>
      <c r="B35" s="46">
        <v>32304</v>
      </c>
      <c r="C35" s="21">
        <v>14716</v>
      </c>
      <c r="D35" s="185">
        <f t="shared" si="0"/>
        <v>32304</v>
      </c>
      <c r="E35" s="185">
        <f t="shared" si="1"/>
        <v>14716</v>
      </c>
      <c r="F35" s="21">
        <v>118</v>
      </c>
      <c r="G35" s="28">
        <v>29</v>
      </c>
      <c r="H35" s="21">
        <v>979</v>
      </c>
      <c r="I35" s="28">
        <v>308</v>
      </c>
      <c r="J35" s="21">
        <v>31207</v>
      </c>
      <c r="K35" s="28">
        <v>14379</v>
      </c>
    </row>
    <row r="36" spans="1:11" x14ac:dyDescent="0.3">
      <c r="A36" s="41" t="s">
        <v>34</v>
      </c>
      <c r="B36" s="46">
        <v>32297</v>
      </c>
      <c r="C36" s="21">
        <v>14972</v>
      </c>
      <c r="D36" s="185">
        <f t="shared" si="0"/>
        <v>32297</v>
      </c>
      <c r="E36" s="185">
        <f t="shared" si="1"/>
        <v>14972</v>
      </c>
      <c r="F36" s="21">
        <v>105</v>
      </c>
      <c r="G36" s="26">
        <v>32</v>
      </c>
      <c r="H36" s="21">
        <v>627</v>
      </c>
      <c r="I36" s="26">
        <v>230</v>
      </c>
      <c r="J36" s="21">
        <v>31565</v>
      </c>
      <c r="K36" s="26">
        <v>14710</v>
      </c>
    </row>
    <row r="37" spans="1:11" x14ac:dyDescent="0.3">
      <c r="A37" s="41" t="s">
        <v>35</v>
      </c>
      <c r="B37" s="46">
        <v>32182</v>
      </c>
      <c r="C37" s="21">
        <v>15024</v>
      </c>
      <c r="D37" s="185">
        <f t="shared" si="0"/>
        <v>32182</v>
      </c>
      <c r="E37" s="185">
        <f t="shared" si="1"/>
        <v>15024</v>
      </c>
      <c r="F37" s="21">
        <v>174</v>
      </c>
      <c r="G37" s="26">
        <v>51</v>
      </c>
      <c r="H37" s="21">
        <v>658</v>
      </c>
      <c r="I37" s="26">
        <v>244</v>
      </c>
      <c r="J37" s="21">
        <v>31350</v>
      </c>
      <c r="K37" s="26">
        <v>14729</v>
      </c>
    </row>
    <row r="38" spans="1:11" x14ac:dyDescent="0.3">
      <c r="A38" s="41" t="s">
        <v>36</v>
      </c>
      <c r="B38" s="46">
        <v>32553</v>
      </c>
      <c r="C38" s="21">
        <v>15341</v>
      </c>
      <c r="D38" s="185">
        <f t="shared" si="0"/>
        <v>32553</v>
      </c>
      <c r="E38" s="185">
        <f t="shared" si="1"/>
        <v>15341</v>
      </c>
      <c r="F38" s="21">
        <v>171</v>
      </c>
      <c r="G38" s="26">
        <v>53</v>
      </c>
      <c r="H38" s="21">
        <v>698</v>
      </c>
      <c r="I38" s="26">
        <v>261</v>
      </c>
      <c r="J38" s="21">
        <v>31684</v>
      </c>
      <c r="K38" s="26">
        <v>15027</v>
      </c>
    </row>
    <row r="39" spans="1:11" x14ac:dyDescent="0.3">
      <c r="A39" s="41" t="s">
        <v>37</v>
      </c>
      <c r="B39" s="46">
        <v>31879</v>
      </c>
      <c r="C39" s="21">
        <v>15149</v>
      </c>
      <c r="D39" s="185">
        <f t="shared" si="0"/>
        <v>31879</v>
      </c>
      <c r="E39" s="185">
        <f t="shared" si="1"/>
        <v>15149</v>
      </c>
      <c r="F39" s="21">
        <v>164</v>
      </c>
      <c r="G39" s="26">
        <v>50</v>
      </c>
      <c r="H39" s="21">
        <v>693</v>
      </c>
      <c r="I39" s="26">
        <v>257</v>
      </c>
      <c r="J39" s="21">
        <v>31022</v>
      </c>
      <c r="K39" s="26">
        <v>14842</v>
      </c>
    </row>
    <row r="40" spans="1:11" x14ac:dyDescent="0.3">
      <c r="A40" s="42" t="s">
        <v>42</v>
      </c>
      <c r="B40" s="47">
        <v>31163</v>
      </c>
      <c r="C40" s="32">
        <v>14990</v>
      </c>
      <c r="D40" s="185">
        <f t="shared" si="0"/>
        <v>31163</v>
      </c>
      <c r="E40" s="185">
        <f t="shared" si="1"/>
        <v>14990</v>
      </c>
      <c r="F40" s="32">
        <v>182</v>
      </c>
      <c r="G40" s="32">
        <v>59</v>
      </c>
      <c r="H40" s="32">
        <v>700</v>
      </c>
      <c r="I40" s="32">
        <v>257</v>
      </c>
      <c r="J40" s="32">
        <v>30281</v>
      </c>
      <c r="K40" s="32">
        <v>14674</v>
      </c>
    </row>
    <row r="41" spans="1:11" x14ac:dyDescent="0.3">
      <c r="A41" s="164">
        <v>2015</v>
      </c>
      <c r="B41" s="147">
        <v>31194</v>
      </c>
      <c r="C41" s="142">
        <v>15082</v>
      </c>
      <c r="D41" s="185">
        <f t="shared" si="0"/>
        <v>31194</v>
      </c>
      <c r="E41" s="185">
        <f t="shared" si="1"/>
        <v>15082</v>
      </c>
      <c r="F41" s="142">
        <v>188</v>
      </c>
      <c r="G41" s="142">
        <v>70</v>
      </c>
      <c r="H41" s="142">
        <v>693</v>
      </c>
      <c r="I41" s="142">
        <v>248</v>
      </c>
      <c r="J41" s="142">
        <v>30313</v>
      </c>
      <c r="K41" s="142">
        <v>14764</v>
      </c>
    </row>
    <row r="42" spans="1:11" x14ac:dyDescent="0.3">
      <c r="A42" s="146">
        <v>2016</v>
      </c>
      <c r="B42" s="161">
        <v>29502</v>
      </c>
      <c r="C42" s="156">
        <v>14353</v>
      </c>
      <c r="D42" s="185">
        <f t="shared" si="0"/>
        <v>29502</v>
      </c>
      <c r="E42" s="185">
        <f t="shared" si="1"/>
        <v>14353</v>
      </c>
      <c r="F42" s="156">
        <v>160</v>
      </c>
      <c r="G42" s="156">
        <v>77</v>
      </c>
      <c r="H42" s="156">
        <v>684</v>
      </c>
      <c r="I42" s="156">
        <v>253</v>
      </c>
      <c r="J42" s="156">
        <v>28658</v>
      </c>
      <c r="K42" s="156">
        <v>14023</v>
      </c>
    </row>
    <row r="43" spans="1:11" x14ac:dyDescent="0.3">
      <c r="A43" s="146">
        <v>2017</v>
      </c>
      <c r="B43" s="147">
        <v>28436</v>
      </c>
      <c r="C43" s="142">
        <v>13929</v>
      </c>
      <c r="D43" s="185">
        <f t="shared" si="0"/>
        <v>28436</v>
      </c>
      <c r="E43" s="185">
        <f t="shared" si="1"/>
        <v>13929</v>
      </c>
      <c r="F43" s="142">
        <v>171</v>
      </c>
      <c r="G43" s="142">
        <v>81</v>
      </c>
      <c r="H43" s="142">
        <v>620</v>
      </c>
      <c r="I43" s="142">
        <v>226</v>
      </c>
      <c r="J43" s="142">
        <v>27645</v>
      </c>
      <c r="K43" s="142">
        <v>13622</v>
      </c>
    </row>
    <row r="44" spans="1:11" ht="17.25" thickBot="1" x14ac:dyDescent="0.35">
      <c r="A44" s="39">
        <v>2018</v>
      </c>
      <c r="B44" s="48">
        <v>28518</v>
      </c>
      <c r="C44" s="36">
        <v>14081</v>
      </c>
      <c r="D44" s="185">
        <f t="shared" si="0"/>
        <v>28518</v>
      </c>
      <c r="E44" s="185">
        <f t="shared" si="1"/>
        <v>14081</v>
      </c>
      <c r="F44" s="36">
        <v>188</v>
      </c>
      <c r="G44" s="36">
        <v>93</v>
      </c>
      <c r="H44" s="36">
        <v>639</v>
      </c>
      <c r="I44" s="36">
        <v>233</v>
      </c>
      <c r="J44" s="36">
        <v>27691</v>
      </c>
      <c r="K44" s="36">
        <v>13755</v>
      </c>
    </row>
    <row r="45" spans="1:11" ht="17.25" thickBot="1" x14ac:dyDescent="0.35">
      <c r="A45" s="39">
        <v>2019</v>
      </c>
      <c r="B45" s="48">
        <v>24760</v>
      </c>
      <c r="C45" s="36">
        <v>11913</v>
      </c>
      <c r="D45" s="185">
        <f t="shared" si="0"/>
        <v>24760</v>
      </c>
      <c r="E45" s="185">
        <f t="shared" si="1"/>
        <v>11913</v>
      </c>
      <c r="F45" s="36">
        <v>163</v>
      </c>
      <c r="G45" s="36">
        <v>73</v>
      </c>
      <c r="H45" s="36">
        <v>608</v>
      </c>
      <c r="I45" s="36">
        <v>215</v>
      </c>
      <c r="J45" s="36">
        <v>23989</v>
      </c>
      <c r="K45" s="36">
        <v>11625</v>
      </c>
    </row>
    <row r="46" spans="1:11" ht="17.25" thickBot="1" x14ac:dyDescent="0.35">
      <c r="A46" s="39">
        <v>2020</v>
      </c>
      <c r="B46" s="48">
        <v>25126</v>
      </c>
      <c r="C46" s="36">
        <v>12181</v>
      </c>
      <c r="D46" s="185">
        <f t="shared" si="0"/>
        <v>25126</v>
      </c>
      <c r="E46" s="185">
        <f t="shared" si="1"/>
        <v>12181</v>
      </c>
      <c r="F46" s="36">
        <v>197</v>
      </c>
      <c r="G46" s="36">
        <v>84</v>
      </c>
      <c r="H46" s="36">
        <v>649</v>
      </c>
      <c r="I46" s="36">
        <v>238</v>
      </c>
      <c r="J46" s="36">
        <v>24280</v>
      </c>
      <c r="K46" s="36">
        <v>11859</v>
      </c>
    </row>
    <row r="47" spans="1:11" ht="17.25" thickBot="1" x14ac:dyDescent="0.35">
      <c r="A47" s="39">
        <v>2021</v>
      </c>
      <c r="B47" s="48">
        <v>25510</v>
      </c>
      <c r="C47" s="36">
        <v>12735</v>
      </c>
      <c r="D47" s="185">
        <f t="shared" si="0"/>
        <v>25510</v>
      </c>
      <c r="E47" s="185">
        <f t="shared" si="1"/>
        <v>12735</v>
      </c>
      <c r="F47" s="36">
        <v>209</v>
      </c>
      <c r="G47" s="36">
        <v>92</v>
      </c>
      <c r="H47" s="36">
        <v>686</v>
      </c>
      <c r="I47" s="36">
        <v>244</v>
      </c>
      <c r="J47" s="36">
        <v>24615</v>
      </c>
      <c r="K47" s="36">
        <v>12399</v>
      </c>
    </row>
  </sheetData>
  <mergeCells count="7">
    <mergeCell ref="A2:A4"/>
    <mergeCell ref="D3:E3"/>
    <mergeCell ref="B2:K2"/>
    <mergeCell ref="B3:C3"/>
    <mergeCell ref="F3:G3"/>
    <mergeCell ref="H3:I3"/>
    <mergeCell ref="J3:K3"/>
  </mergeCells>
  <phoneticPr fontId="32" type="noConversion"/>
  <conditionalFormatting sqref="B5:C47">
    <cfRule type="cellIs" dxfId="11" priority="1" operator="equal">
      <formula>D5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8"/>
  <sheetViews>
    <sheetView zoomScale="80" zoomScaleNormal="80" workbookViewId="0">
      <pane xSplit="1" ySplit="5" topLeftCell="B6" activePane="bottomRight" state="frozen"/>
      <selection activeCell="U21" sqref="U21"/>
      <selection pane="topRight" activeCell="U21" sqref="U21"/>
      <selection pane="bottomLeft" activeCell="U21" sqref="U21"/>
      <selection pane="bottomRight" activeCell="W56" sqref="W56"/>
    </sheetView>
  </sheetViews>
  <sheetFormatPr defaultColWidth="9" defaultRowHeight="13.5" x14ac:dyDescent="0.3"/>
  <cols>
    <col min="1" max="1" width="6.75" style="268" customWidth="1"/>
    <col min="2" max="31" width="7.5" style="269" customWidth="1"/>
    <col min="32" max="32" width="18.125" style="268" bestFit="1" customWidth="1"/>
    <col min="33" max="16384" width="9" style="268"/>
  </cols>
  <sheetData>
    <row r="1" spans="1:33" ht="14.25" thickBot="1" x14ac:dyDescent="0.35">
      <c r="B1" s="390"/>
      <c r="C1" s="390"/>
      <c r="D1" s="390"/>
      <c r="E1" s="390"/>
    </row>
    <row r="2" spans="1:33" ht="14.25" thickBot="1" x14ac:dyDescent="0.35">
      <c r="B2" s="755" t="s">
        <v>90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  <c r="R2" s="756"/>
      <c r="S2" s="756"/>
      <c r="T2" s="756"/>
      <c r="U2" s="756"/>
      <c r="V2" s="756"/>
      <c r="W2" s="756"/>
      <c r="X2" s="756"/>
      <c r="Y2" s="756"/>
      <c r="Z2" s="756"/>
      <c r="AA2" s="756"/>
      <c r="AB2" s="756"/>
      <c r="AC2" s="756"/>
      <c r="AD2" s="756"/>
      <c r="AE2" s="756"/>
      <c r="AF2" s="757"/>
    </row>
    <row r="3" spans="1:33" x14ac:dyDescent="0.3">
      <c r="A3" s="758" t="s">
        <v>71</v>
      </c>
      <c r="B3" s="762" t="s">
        <v>44</v>
      </c>
      <c r="C3" s="763"/>
      <c r="D3" s="763"/>
      <c r="E3" s="763"/>
      <c r="F3" s="763"/>
      <c r="G3" s="764"/>
      <c r="H3" s="678" t="s">
        <v>63</v>
      </c>
      <c r="I3" s="763"/>
      <c r="J3" s="763"/>
      <c r="K3" s="763"/>
      <c r="L3" s="763"/>
      <c r="M3" s="763"/>
      <c r="N3" s="763" t="s">
        <v>64</v>
      </c>
      <c r="O3" s="763"/>
      <c r="P3" s="763"/>
      <c r="Q3" s="763"/>
      <c r="R3" s="763"/>
      <c r="S3" s="763"/>
      <c r="T3" s="763" t="s">
        <v>65</v>
      </c>
      <c r="U3" s="763"/>
      <c r="V3" s="763"/>
      <c r="W3" s="763"/>
      <c r="X3" s="763"/>
      <c r="Y3" s="763"/>
      <c r="Z3" s="763" t="s">
        <v>60</v>
      </c>
      <c r="AA3" s="763"/>
      <c r="AB3" s="763"/>
      <c r="AC3" s="763"/>
      <c r="AD3" s="763"/>
      <c r="AE3" s="763"/>
      <c r="AF3" s="769" t="s">
        <v>70</v>
      </c>
    </row>
    <row r="4" spans="1:33" x14ac:dyDescent="0.3">
      <c r="A4" s="759"/>
      <c r="B4" s="765" t="s">
        <v>44</v>
      </c>
      <c r="C4" s="766"/>
      <c r="D4" s="761" t="s">
        <v>66</v>
      </c>
      <c r="E4" s="761"/>
      <c r="F4" s="761" t="s">
        <v>67</v>
      </c>
      <c r="G4" s="767"/>
      <c r="H4" s="768" t="s">
        <v>44</v>
      </c>
      <c r="I4" s="766"/>
      <c r="J4" s="761" t="s">
        <v>66</v>
      </c>
      <c r="K4" s="761"/>
      <c r="L4" s="761" t="s">
        <v>67</v>
      </c>
      <c r="M4" s="761"/>
      <c r="N4" s="766" t="s">
        <v>44</v>
      </c>
      <c r="O4" s="766"/>
      <c r="P4" s="761" t="s">
        <v>66</v>
      </c>
      <c r="Q4" s="761"/>
      <c r="R4" s="761" t="s">
        <v>67</v>
      </c>
      <c r="S4" s="761"/>
      <c r="T4" s="766" t="s">
        <v>44</v>
      </c>
      <c r="U4" s="766"/>
      <c r="V4" s="761" t="s">
        <v>66</v>
      </c>
      <c r="W4" s="761"/>
      <c r="X4" s="761" t="s">
        <v>67</v>
      </c>
      <c r="Y4" s="761"/>
      <c r="Z4" s="766" t="s">
        <v>44</v>
      </c>
      <c r="AA4" s="766"/>
      <c r="AB4" s="761" t="s">
        <v>66</v>
      </c>
      <c r="AC4" s="761"/>
      <c r="AD4" s="761" t="s">
        <v>67</v>
      </c>
      <c r="AE4" s="761"/>
      <c r="AF4" s="770"/>
    </row>
    <row r="5" spans="1:33" ht="14.25" thickBot="1" x14ac:dyDescent="0.35">
      <c r="A5" s="760"/>
      <c r="B5" s="452" t="s">
        <v>68</v>
      </c>
      <c r="C5" s="453" t="s">
        <v>69</v>
      </c>
      <c r="D5" s="454" t="s">
        <v>68</v>
      </c>
      <c r="E5" s="454" t="s">
        <v>69</v>
      </c>
      <c r="F5" s="454" t="s">
        <v>68</v>
      </c>
      <c r="G5" s="455" t="s">
        <v>69</v>
      </c>
      <c r="H5" s="456" t="s">
        <v>48</v>
      </c>
      <c r="I5" s="453" t="s">
        <v>49</v>
      </c>
      <c r="J5" s="454" t="s">
        <v>48</v>
      </c>
      <c r="K5" s="454" t="s">
        <v>49</v>
      </c>
      <c r="L5" s="454" t="s">
        <v>48</v>
      </c>
      <c r="M5" s="454" t="s">
        <v>49</v>
      </c>
      <c r="N5" s="453" t="s">
        <v>48</v>
      </c>
      <c r="O5" s="453" t="s">
        <v>49</v>
      </c>
      <c r="P5" s="454" t="s">
        <v>48</v>
      </c>
      <c r="Q5" s="454" t="s">
        <v>49</v>
      </c>
      <c r="R5" s="454" t="s">
        <v>48</v>
      </c>
      <c r="S5" s="454" t="s">
        <v>49</v>
      </c>
      <c r="T5" s="453" t="s">
        <v>48</v>
      </c>
      <c r="U5" s="453" t="s">
        <v>49</v>
      </c>
      <c r="V5" s="454" t="s">
        <v>48</v>
      </c>
      <c r="W5" s="454" t="s">
        <v>49</v>
      </c>
      <c r="X5" s="454" t="s">
        <v>48</v>
      </c>
      <c r="Y5" s="454" t="s">
        <v>49</v>
      </c>
      <c r="Z5" s="453" t="s">
        <v>48</v>
      </c>
      <c r="AA5" s="453" t="s">
        <v>49</v>
      </c>
      <c r="AB5" s="454" t="s">
        <v>48</v>
      </c>
      <c r="AC5" s="454" t="s">
        <v>49</v>
      </c>
      <c r="AD5" s="454" t="s">
        <v>48</v>
      </c>
      <c r="AE5" s="454" t="s">
        <v>49</v>
      </c>
      <c r="AF5" s="771"/>
    </row>
    <row r="6" spans="1:33" ht="14.25" thickBot="1" x14ac:dyDescent="0.3">
      <c r="A6" s="516">
        <v>1979</v>
      </c>
      <c r="B6" s="517">
        <f t="shared" ref="B6:G9" si="0">SUM(H6,N6,T6,Z6)</f>
        <v>5236</v>
      </c>
      <c r="C6" s="518">
        <f t="shared" si="0"/>
        <v>894</v>
      </c>
      <c r="D6" s="519">
        <f t="shared" si="0"/>
        <v>5149</v>
      </c>
      <c r="E6" s="519">
        <f t="shared" si="0"/>
        <v>858</v>
      </c>
      <c r="F6" s="519">
        <f t="shared" si="0"/>
        <v>87</v>
      </c>
      <c r="G6" s="520">
        <f t="shared" si="0"/>
        <v>36</v>
      </c>
      <c r="H6" s="521">
        <f>SUM(J6,L6)</f>
        <v>77</v>
      </c>
      <c r="I6" s="522">
        <f>SUM(K6,M6)</f>
        <v>6</v>
      </c>
      <c r="J6" s="522">
        <v>62</v>
      </c>
      <c r="K6" s="523">
        <v>4</v>
      </c>
      <c r="L6" s="524">
        <v>15</v>
      </c>
      <c r="M6" s="524">
        <v>2</v>
      </c>
      <c r="N6" s="525">
        <f>SUM(P6,R6)</f>
        <v>2456</v>
      </c>
      <c r="O6" s="522">
        <f>SUM(Q6,S6)</f>
        <v>393</v>
      </c>
      <c r="P6" s="522">
        <v>2407</v>
      </c>
      <c r="Q6" s="523">
        <v>368</v>
      </c>
      <c r="R6" s="524">
        <v>49</v>
      </c>
      <c r="S6" s="524">
        <v>25</v>
      </c>
      <c r="T6" s="525">
        <f>SUM(V6,X6)</f>
        <v>2081</v>
      </c>
      <c r="U6" s="522">
        <f>SUM(W6,Y6)</f>
        <v>263</v>
      </c>
      <c r="V6" s="522">
        <v>2064</v>
      </c>
      <c r="W6" s="523">
        <v>254</v>
      </c>
      <c r="X6" s="524">
        <v>17</v>
      </c>
      <c r="Y6" s="524">
        <v>9</v>
      </c>
      <c r="Z6" s="525">
        <f>SUM(AB6,AD6)</f>
        <v>622</v>
      </c>
      <c r="AA6" s="522">
        <f>SUM(AC6,AE6)</f>
        <v>232</v>
      </c>
      <c r="AB6" s="522">
        <v>616</v>
      </c>
      <c r="AC6" s="523">
        <v>232</v>
      </c>
      <c r="AD6" s="524">
        <v>6</v>
      </c>
      <c r="AE6" s="524">
        <v>0</v>
      </c>
      <c r="AF6" s="526" t="s">
        <v>41</v>
      </c>
    </row>
    <row r="7" spans="1:33" x14ac:dyDescent="0.25">
      <c r="A7" s="384" t="s">
        <v>4</v>
      </c>
      <c r="B7" s="500">
        <f t="shared" si="0"/>
        <v>5488</v>
      </c>
      <c r="C7" s="501">
        <f t="shared" si="0"/>
        <v>916</v>
      </c>
      <c r="D7" s="501">
        <f t="shared" si="0"/>
        <v>5357</v>
      </c>
      <c r="E7" s="501">
        <f t="shared" si="0"/>
        <v>871</v>
      </c>
      <c r="F7" s="501">
        <f t="shared" si="0"/>
        <v>131</v>
      </c>
      <c r="G7" s="502">
        <f t="shared" si="0"/>
        <v>45</v>
      </c>
      <c r="H7" s="503">
        <f>SUM(J7,L7)</f>
        <v>77</v>
      </c>
      <c r="I7" s="504">
        <f>SUM(K7,M7)</f>
        <v>10</v>
      </c>
      <c r="J7" s="504">
        <v>55</v>
      </c>
      <c r="K7" s="514">
        <v>5</v>
      </c>
      <c r="L7" s="515">
        <v>22</v>
      </c>
      <c r="M7" s="515">
        <v>5</v>
      </c>
      <c r="N7" s="506">
        <f>SUM(P7,R7)</f>
        <v>2738</v>
      </c>
      <c r="O7" s="504">
        <f>SUM(Q7,S7)</f>
        <v>441</v>
      </c>
      <c r="P7" s="515">
        <v>2668</v>
      </c>
      <c r="Q7" s="515">
        <v>409</v>
      </c>
      <c r="R7" s="468">
        <v>70</v>
      </c>
      <c r="S7" s="468">
        <v>32</v>
      </c>
      <c r="T7" s="506">
        <f>SUM(V7,X7)</f>
        <v>1998</v>
      </c>
      <c r="U7" s="504">
        <f>SUM(W7,Y7)</f>
        <v>231</v>
      </c>
      <c r="V7" s="515">
        <v>1970</v>
      </c>
      <c r="W7" s="515">
        <v>225</v>
      </c>
      <c r="X7" s="515">
        <v>28</v>
      </c>
      <c r="Y7" s="515">
        <v>6</v>
      </c>
      <c r="Z7" s="506">
        <f>SUM(AB7,AD7)</f>
        <v>675</v>
      </c>
      <c r="AA7" s="504">
        <f>SUM(AC7,AE7)</f>
        <v>234</v>
      </c>
      <c r="AB7" s="515">
        <v>664</v>
      </c>
      <c r="AC7" s="515">
        <v>232</v>
      </c>
      <c r="AD7" s="515">
        <v>11</v>
      </c>
      <c r="AE7" s="515">
        <v>2</v>
      </c>
      <c r="AF7" s="508" t="s">
        <v>38</v>
      </c>
    </row>
    <row r="8" spans="1:33" x14ac:dyDescent="0.25">
      <c r="A8" s="280" t="s">
        <v>5</v>
      </c>
      <c r="B8" s="466">
        <f t="shared" si="0"/>
        <v>5941</v>
      </c>
      <c r="C8" s="459">
        <f t="shared" si="0"/>
        <v>1081</v>
      </c>
      <c r="D8" s="459">
        <f t="shared" si="0"/>
        <v>5872</v>
      </c>
      <c r="E8" s="459">
        <f t="shared" si="0"/>
        <v>1054</v>
      </c>
      <c r="F8" s="459">
        <f t="shared" si="0"/>
        <v>69</v>
      </c>
      <c r="G8" s="460">
        <f t="shared" si="0"/>
        <v>27</v>
      </c>
      <c r="H8" s="461">
        <f t="shared" ref="H8:H40" si="1">SUM(J8,L8)</f>
        <v>75</v>
      </c>
      <c r="I8" s="462">
        <f t="shared" ref="I8:I40" si="2">SUM(K8,M8)</f>
        <v>9</v>
      </c>
      <c r="J8" s="462">
        <v>60</v>
      </c>
      <c r="K8" s="463">
        <v>8</v>
      </c>
      <c r="L8" s="467">
        <v>15</v>
      </c>
      <c r="M8" s="467">
        <v>1</v>
      </c>
      <c r="N8" s="464">
        <f t="shared" ref="N8:N40" si="3">SUM(P8,R8)</f>
        <v>3314</v>
      </c>
      <c r="O8" s="462">
        <f t="shared" ref="O8:O40" si="4">SUM(Q8,S8)</f>
        <v>526</v>
      </c>
      <c r="P8" s="467">
        <v>3283</v>
      </c>
      <c r="Q8" s="467">
        <v>509</v>
      </c>
      <c r="R8" s="467">
        <v>31</v>
      </c>
      <c r="S8" s="467">
        <v>17</v>
      </c>
      <c r="T8" s="464">
        <f t="shared" ref="T8:T40" si="5">SUM(V8,X8)</f>
        <v>1690</v>
      </c>
      <c r="U8" s="462">
        <f t="shared" ref="U8:U40" si="6">SUM(W8,Y8)</f>
        <v>228</v>
      </c>
      <c r="V8" s="467">
        <v>1669</v>
      </c>
      <c r="W8" s="467">
        <v>219</v>
      </c>
      <c r="X8" s="467">
        <v>21</v>
      </c>
      <c r="Y8" s="467">
        <v>9</v>
      </c>
      <c r="Z8" s="464">
        <f t="shared" ref="Z8:Z40" si="7">SUM(AB8,AD8)</f>
        <v>862</v>
      </c>
      <c r="AA8" s="462">
        <f t="shared" ref="AA8:AA40" si="8">SUM(AC8,AE8)</f>
        <v>318</v>
      </c>
      <c r="AB8" s="467">
        <v>860</v>
      </c>
      <c r="AC8" s="467">
        <v>318</v>
      </c>
      <c r="AD8" s="467">
        <v>2</v>
      </c>
      <c r="AE8" s="467">
        <v>0</v>
      </c>
      <c r="AF8" s="465" t="s">
        <v>38</v>
      </c>
    </row>
    <row r="9" spans="1:33" x14ac:dyDescent="0.25">
      <c r="A9" s="280" t="s">
        <v>6</v>
      </c>
      <c r="B9" s="466">
        <f t="shared" si="0"/>
        <v>6392</v>
      </c>
      <c r="C9" s="459">
        <f t="shared" si="0"/>
        <v>1258</v>
      </c>
      <c r="D9" s="459">
        <f t="shared" si="0"/>
        <v>6305</v>
      </c>
      <c r="E9" s="459">
        <f t="shared" si="0"/>
        <v>1224</v>
      </c>
      <c r="F9" s="459">
        <f t="shared" si="0"/>
        <v>87</v>
      </c>
      <c r="G9" s="460">
        <f t="shared" si="0"/>
        <v>34</v>
      </c>
      <c r="H9" s="461">
        <f t="shared" si="1"/>
        <v>80</v>
      </c>
      <c r="I9" s="462">
        <f t="shared" si="2"/>
        <v>7</v>
      </c>
      <c r="J9" s="462">
        <v>63</v>
      </c>
      <c r="K9" s="463">
        <v>5</v>
      </c>
      <c r="L9" s="467">
        <v>17</v>
      </c>
      <c r="M9" s="467">
        <v>2</v>
      </c>
      <c r="N9" s="464">
        <f t="shared" si="3"/>
        <v>3811</v>
      </c>
      <c r="O9" s="462">
        <f t="shared" si="4"/>
        <v>638</v>
      </c>
      <c r="P9" s="467">
        <v>3779</v>
      </c>
      <c r="Q9" s="467">
        <v>621</v>
      </c>
      <c r="R9" s="467">
        <v>32</v>
      </c>
      <c r="S9" s="467">
        <v>17</v>
      </c>
      <c r="T9" s="464">
        <f t="shared" si="5"/>
        <v>1516</v>
      </c>
      <c r="U9" s="462">
        <f t="shared" si="6"/>
        <v>234</v>
      </c>
      <c r="V9" s="467">
        <v>1489</v>
      </c>
      <c r="W9" s="467">
        <v>221</v>
      </c>
      <c r="X9" s="467">
        <v>27</v>
      </c>
      <c r="Y9" s="467">
        <v>13</v>
      </c>
      <c r="Z9" s="464">
        <f t="shared" si="7"/>
        <v>985</v>
      </c>
      <c r="AA9" s="462">
        <f t="shared" si="8"/>
        <v>379</v>
      </c>
      <c r="AB9" s="467">
        <v>974</v>
      </c>
      <c r="AC9" s="467">
        <v>377</v>
      </c>
      <c r="AD9" s="467">
        <v>11</v>
      </c>
      <c r="AE9" s="467">
        <v>2</v>
      </c>
      <c r="AF9" s="465" t="s">
        <v>38</v>
      </c>
    </row>
    <row r="10" spans="1:33" x14ac:dyDescent="0.25">
      <c r="A10" s="280" t="s">
        <v>7</v>
      </c>
      <c r="B10" s="466">
        <f t="shared" ref="B10:B21" si="9">SUM(H10,N10,T10,Z10)</f>
        <v>6372</v>
      </c>
      <c r="C10" s="459">
        <f t="shared" ref="C10:C21" si="10">SUM(I10,O10,U10,AA10)</f>
        <v>1350</v>
      </c>
      <c r="D10" s="459">
        <f t="shared" ref="D10:D21" si="11">SUM(J10,P10,V10,AB10)</f>
        <v>6296</v>
      </c>
      <c r="E10" s="459">
        <f t="shared" ref="E10:E21" si="12">SUM(K10,Q10,W10,AC10)</f>
        <v>1321</v>
      </c>
      <c r="F10" s="459">
        <f t="shared" ref="F10:F21" si="13">SUM(L10,R10,X10,AD10)</f>
        <v>76</v>
      </c>
      <c r="G10" s="460">
        <f t="shared" ref="G10:G21" si="14">SUM(M10,S10,Y10,AE10)</f>
        <v>29</v>
      </c>
      <c r="H10" s="461">
        <f t="shared" si="1"/>
        <v>116</v>
      </c>
      <c r="I10" s="462">
        <f t="shared" si="2"/>
        <v>11</v>
      </c>
      <c r="J10" s="462">
        <v>95</v>
      </c>
      <c r="K10" s="463">
        <v>8</v>
      </c>
      <c r="L10" s="467">
        <v>21</v>
      </c>
      <c r="M10" s="467">
        <v>3</v>
      </c>
      <c r="N10" s="464">
        <f t="shared" si="3"/>
        <v>4070</v>
      </c>
      <c r="O10" s="462">
        <f t="shared" si="4"/>
        <v>714</v>
      </c>
      <c r="P10" s="467">
        <v>4036</v>
      </c>
      <c r="Q10" s="467">
        <v>692</v>
      </c>
      <c r="R10" s="467">
        <v>34</v>
      </c>
      <c r="S10" s="467">
        <v>22</v>
      </c>
      <c r="T10" s="464">
        <f t="shared" si="5"/>
        <v>1209</v>
      </c>
      <c r="U10" s="462">
        <f t="shared" si="6"/>
        <v>231</v>
      </c>
      <c r="V10" s="467">
        <v>1191</v>
      </c>
      <c r="W10" s="467">
        <v>227</v>
      </c>
      <c r="X10" s="467">
        <v>18</v>
      </c>
      <c r="Y10" s="467">
        <v>4</v>
      </c>
      <c r="Z10" s="464">
        <f t="shared" si="7"/>
        <v>977</v>
      </c>
      <c r="AA10" s="462">
        <f t="shared" si="8"/>
        <v>394</v>
      </c>
      <c r="AB10" s="467">
        <v>974</v>
      </c>
      <c r="AC10" s="467">
        <v>394</v>
      </c>
      <c r="AD10" s="467">
        <v>3</v>
      </c>
      <c r="AE10" s="467">
        <v>0</v>
      </c>
      <c r="AF10" s="465" t="s">
        <v>38</v>
      </c>
    </row>
    <row r="11" spans="1:33" x14ac:dyDescent="0.25">
      <c r="A11" s="280" t="s">
        <v>8</v>
      </c>
      <c r="B11" s="466">
        <f t="shared" si="9"/>
        <v>6413</v>
      </c>
      <c r="C11" s="459">
        <f t="shared" si="10"/>
        <v>1421</v>
      </c>
      <c r="D11" s="459">
        <f t="shared" si="11"/>
        <v>6311</v>
      </c>
      <c r="E11" s="459">
        <f t="shared" si="12"/>
        <v>1385</v>
      </c>
      <c r="F11" s="459">
        <f t="shared" si="13"/>
        <v>102</v>
      </c>
      <c r="G11" s="460">
        <f t="shared" si="14"/>
        <v>36</v>
      </c>
      <c r="H11" s="461">
        <f t="shared" si="1"/>
        <v>155</v>
      </c>
      <c r="I11" s="462">
        <f t="shared" si="2"/>
        <v>14</v>
      </c>
      <c r="J11" s="462">
        <v>119</v>
      </c>
      <c r="K11" s="463">
        <v>9</v>
      </c>
      <c r="L11" s="467">
        <v>36</v>
      </c>
      <c r="M11" s="467">
        <v>5</v>
      </c>
      <c r="N11" s="464">
        <f t="shared" si="3"/>
        <v>4339</v>
      </c>
      <c r="O11" s="462">
        <f t="shared" si="4"/>
        <v>778</v>
      </c>
      <c r="P11" s="467">
        <v>4294</v>
      </c>
      <c r="Q11" s="467">
        <v>751</v>
      </c>
      <c r="R11" s="467">
        <v>45</v>
      </c>
      <c r="S11" s="467">
        <v>27</v>
      </c>
      <c r="T11" s="464">
        <f t="shared" si="5"/>
        <v>930</v>
      </c>
      <c r="U11" s="462">
        <f t="shared" si="6"/>
        <v>199</v>
      </c>
      <c r="V11" s="467">
        <v>916</v>
      </c>
      <c r="W11" s="467">
        <v>195</v>
      </c>
      <c r="X11" s="467">
        <v>14</v>
      </c>
      <c r="Y11" s="467">
        <v>4</v>
      </c>
      <c r="Z11" s="464">
        <f t="shared" si="7"/>
        <v>989</v>
      </c>
      <c r="AA11" s="462">
        <f t="shared" si="8"/>
        <v>430</v>
      </c>
      <c r="AB11" s="467">
        <v>982</v>
      </c>
      <c r="AC11" s="467">
        <v>430</v>
      </c>
      <c r="AD11" s="467">
        <v>7</v>
      </c>
      <c r="AE11" s="467">
        <v>0</v>
      </c>
      <c r="AF11" s="465" t="s">
        <v>38</v>
      </c>
    </row>
    <row r="12" spans="1:33" x14ac:dyDescent="0.25">
      <c r="A12" s="280" t="s">
        <v>9</v>
      </c>
      <c r="B12" s="466">
        <f t="shared" si="9"/>
        <v>6406</v>
      </c>
      <c r="C12" s="459">
        <f t="shared" si="10"/>
        <v>1513</v>
      </c>
      <c r="D12" s="459">
        <f t="shared" si="11"/>
        <v>6290</v>
      </c>
      <c r="E12" s="459">
        <f t="shared" si="12"/>
        <v>1476</v>
      </c>
      <c r="F12" s="459">
        <f t="shared" si="13"/>
        <v>116</v>
      </c>
      <c r="G12" s="460">
        <f t="shared" si="14"/>
        <v>37</v>
      </c>
      <c r="H12" s="461">
        <f t="shared" si="1"/>
        <v>201</v>
      </c>
      <c r="I12" s="462">
        <f t="shared" si="2"/>
        <v>15</v>
      </c>
      <c r="J12" s="462">
        <v>161</v>
      </c>
      <c r="K12" s="463">
        <v>11</v>
      </c>
      <c r="L12" s="469">
        <v>40</v>
      </c>
      <c r="M12" s="469">
        <v>4</v>
      </c>
      <c r="N12" s="464">
        <f t="shared" si="3"/>
        <v>4430</v>
      </c>
      <c r="O12" s="462">
        <f t="shared" si="4"/>
        <v>851</v>
      </c>
      <c r="P12" s="469">
        <v>4373</v>
      </c>
      <c r="Q12" s="469">
        <v>821</v>
      </c>
      <c r="R12" s="469">
        <v>57</v>
      </c>
      <c r="S12" s="469">
        <v>30</v>
      </c>
      <c r="T12" s="464">
        <f t="shared" si="5"/>
        <v>802</v>
      </c>
      <c r="U12" s="462">
        <f t="shared" si="6"/>
        <v>196</v>
      </c>
      <c r="V12" s="469">
        <v>787</v>
      </c>
      <c r="W12" s="469">
        <v>193</v>
      </c>
      <c r="X12" s="469">
        <v>15</v>
      </c>
      <c r="Y12" s="469">
        <v>3</v>
      </c>
      <c r="Z12" s="464">
        <f t="shared" si="7"/>
        <v>973</v>
      </c>
      <c r="AA12" s="462">
        <f t="shared" si="8"/>
        <v>451</v>
      </c>
      <c r="AB12" s="469">
        <v>969</v>
      </c>
      <c r="AC12" s="469">
        <v>451</v>
      </c>
      <c r="AD12" s="469">
        <v>4</v>
      </c>
      <c r="AE12" s="469">
        <v>0</v>
      </c>
      <c r="AF12" s="470" t="s">
        <v>38</v>
      </c>
    </row>
    <row r="13" spans="1:33" ht="14.25" thickBot="1" x14ac:dyDescent="0.3">
      <c r="A13" s="280" t="s">
        <v>10</v>
      </c>
      <c r="B13" s="466">
        <f t="shared" si="9"/>
        <v>6465</v>
      </c>
      <c r="C13" s="459">
        <f t="shared" si="10"/>
        <v>1595</v>
      </c>
      <c r="D13" s="459">
        <f t="shared" si="11"/>
        <v>6351</v>
      </c>
      <c r="E13" s="459">
        <f t="shared" si="12"/>
        <v>1556</v>
      </c>
      <c r="F13" s="459">
        <f t="shared" si="13"/>
        <v>114</v>
      </c>
      <c r="G13" s="471">
        <f t="shared" si="14"/>
        <v>39</v>
      </c>
      <c r="H13" s="472">
        <f t="shared" si="1"/>
        <v>267</v>
      </c>
      <c r="I13" s="473">
        <f t="shared" si="2"/>
        <v>24</v>
      </c>
      <c r="J13" s="473">
        <v>221</v>
      </c>
      <c r="K13" s="474">
        <v>18</v>
      </c>
      <c r="L13" s="475">
        <v>46</v>
      </c>
      <c r="M13" s="475">
        <v>6</v>
      </c>
      <c r="N13" s="476">
        <f t="shared" si="3"/>
        <v>4509</v>
      </c>
      <c r="O13" s="473">
        <f t="shared" si="4"/>
        <v>926</v>
      </c>
      <c r="P13" s="475">
        <v>4452</v>
      </c>
      <c r="Q13" s="475">
        <v>896</v>
      </c>
      <c r="R13" s="475">
        <v>57</v>
      </c>
      <c r="S13" s="475">
        <v>30</v>
      </c>
      <c r="T13" s="476">
        <f t="shared" si="5"/>
        <v>742</v>
      </c>
      <c r="U13" s="473">
        <f t="shared" si="6"/>
        <v>198</v>
      </c>
      <c r="V13" s="475">
        <v>731</v>
      </c>
      <c r="W13" s="475">
        <v>195</v>
      </c>
      <c r="X13" s="475">
        <v>11</v>
      </c>
      <c r="Y13" s="475">
        <v>3</v>
      </c>
      <c r="Z13" s="476">
        <f t="shared" si="7"/>
        <v>947</v>
      </c>
      <c r="AA13" s="473">
        <f t="shared" si="8"/>
        <v>447</v>
      </c>
      <c r="AB13" s="475">
        <v>947</v>
      </c>
      <c r="AC13" s="475">
        <v>447</v>
      </c>
      <c r="AD13" s="475">
        <v>0</v>
      </c>
      <c r="AE13" s="475">
        <v>0</v>
      </c>
      <c r="AF13" s="477" t="s">
        <v>38</v>
      </c>
      <c r="AG13" s="270"/>
    </row>
    <row r="14" spans="1:33" x14ac:dyDescent="0.25">
      <c r="A14" s="397" t="s">
        <v>11</v>
      </c>
      <c r="B14" s="457">
        <f t="shared" si="9"/>
        <v>6458</v>
      </c>
      <c r="C14" s="458">
        <f t="shared" si="10"/>
        <v>1625</v>
      </c>
      <c r="D14" s="458">
        <f t="shared" si="11"/>
        <v>6347</v>
      </c>
      <c r="E14" s="458">
        <f t="shared" si="12"/>
        <v>1587</v>
      </c>
      <c r="F14" s="458">
        <f t="shared" si="13"/>
        <v>111</v>
      </c>
      <c r="G14" s="478">
        <f t="shared" si="14"/>
        <v>38</v>
      </c>
      <c r="H14" s="479">
        <f t="shared" si="1"/>
        <v>345</v>
      </c>
      <c r="I14" s="480">
        <f t="shared" si="2"/>
        <v>45</v>
      </c>
      <c r="J14" s="480">
        <v>289</v>
      </c>
      <c r="K14" s="481">
        <v>38</v>
      </c>
      <c r="L14" s="482">
        <v>56</v>
      </c>
      <c r="M14" s="482">
        <v>7</v>
      </c>
      <c r="N14" s="483">
        <f t="shared" si="3"/>
        <v>4566</v>
      </c>
      <c r="O14" s="480">
        <f t="shared" si="4"/>
        <v>964</v>
      </c>
      <c r="P14" s="482">
        <v>4520</v>
      </c>
      <c r="Q14" s="482">
        <v>938</v>
      </c>
      <c r="R14" s="482">
        <v>46</v>
      </c>
      <c r="S14" s="482">
        <v>26</v>
      </c>
      <c r="T14" s="483">
        <f t="shared" si="5"/>
        <v>614</v>
      </c>
      <c r="U14" s="480">
        <f t="shared" si="6"/>
        <v>169</v>
      </c>
      <c r="V14" s="482">
        <v>606</v>
      </c>
      <c r="W14" s="482">
        <v>164</v>
      </c>
      <c r="X14" s="482">
        <v>8</v>
      </c>
      <c r="Y14" s="482">
        <v>5</v>
      </c>
      <c r="Z14" s="483">
        <f t="shared" si="7"/>
        <v>933</v>
      </c>
      <c r="AA14" s="480">
        <f t="shared" si="8"/>
        <v>447</v>
      </c>
      <c r="AB14" s="482">
        <v>932</v>
      </c>
      <c r="AC14" s="482">
        <v>447</v>
      </c>
      <c r="AD14" s="482">
        <v>1</v>
      </c>
      <c r="AE14" s="482">
        <v>0</v>
      </c>
      <c r="AF14" s="484" t="s">
        <v>39</v>
      </c>
    </row>
    <row r="15" spans="1:33" x14ac:dyDescent="0.25">
      <c r="A15" s="280" t="s">
        <v>12</v>
      </c>
      <c r="B15" s="466">
        <f t="shared" si="9"/>
        <v>6762</v>
      </c>
      <c r="C15" s="459">
        <f t="shared" si="10"/>
        <v>1747</v>
      </c>
      <c r="D15" s="459">
        <f t="shared" si="11"/>
        <v>6611</v>
      </c>
      <c r="E15" s="459">
        <f t="shared" si="12"/>
        <v>1702</v>
      </c>
      <c r="F15" s="459">
        <f t="shared" si="13"/>
        <v>151</v>
      </c>
      <c r="G15" s="460">
        <f t="shared" si="14"/>
        <v>45</v>
      </c>
      <c r="H15" s="461">
        <f t="shared" si="1"/>
        <v>480</v>
      </c>
      <c r="I15" s="462">
        <f t="shared" si="2"/>
        <v>53</v>
      </c>
      <c r="J15" s="462">
        <v>419</v>
      </c>
      <c r="K15" s="463">
        <v>45</v>
      </c>
      <c r="L15" s="467">
        <v>61</v>
      </c>
      <c r="M15" s="467">
        <v>8</v>
      </c>
      <c r="N15" s="464">
        <f t="shared" si="3"/>
        <v>4730</v>
      </c>
      <c r="O15" s="462">
        <f t="shared" si="4"/>
        <v>1055</v>
      </c>
      <c r="P15" s="467">
        <v>4662</v>
      </c>
      <c r="Q15" s="467">
        <v>1027</v>
      </c>
      <c r="R15" s="467">
        <v>68</v>
      </c>
      <c r="S15" s="467">
        <v>28</v>
      </c>
      <c r="T15" s="464">
        <f t="shared" si="5"/>
        <v>627</v>
      </c>
      <c r="U15" s="462">
        <f t="shared" si="6"/>
        <v>162</v>
      </c>
      <c r="V15" s="467">
        <v>605</v>
      </c>
      <c r="W15" s="467">
        <v>153</v>
      </c>
      <c r="X15" s="467">
        <v>22</v>
      </c>
      <c r="Y15" s="467">
        <v>9</v>
      </c>
      <c r="Z15" s="464">
        <f t="shared" si="7"/>
        <v>925</v>
      </c>
      <c r="AA15" s="462">
        <f t="shared" si="8"/>
        <v>477</v>
      </c>
      <c r="AB15" s="467">
        <v>925</v>
      </c>
      <c r="AC15" s="467">
        <v>477</v>
      </c>
      <c r="AD15" s="467">
        <v>0</v>
      </c>
      <c r="AE15" s="467">
        <v>0</v>
      </c>
      <c r="AF15" s="465" t="s">
        <v>39</v>
      </c>
    </row>
    <row r="16" spans="1:33" ht="14.25" thickBot="1" x14ac:dyDescent="0.3">
      <c r="A16" s="388" t="s">
        <v>13</v>
      </c>
      <c r="B16" s="533">
        <f t="shared" si="9"/>
        <v>6999</v>
      </c>
      <c r="C16" s="519">
        <f t="shared" si="10"/>
        <v>1841</v>
      </c>
      <c r="D16" s="519">
        <f t="shared" si="11"/>
        <v>6862</v>
      </c>
      <c r="E16" s="519">
        <f t="shared" si="12"/>
        <v>1799</v>
      </c>
      <c r="F16" s="519">
        <f t="shared" si="13"/>
        <v>137</v>
      </c>
      <c r="G16" s="520">
        <f t="shared" si="14"/>
        <v>42</v>
      </c>
      <c r="H16" s="521">
        <f t="shared" si="1"/>
        <v>656</v>
      </c>
      <c r="I16" s="522">
        <f t="shared" si="2"/>
        <v>68</v>
      </c>
      <c r="J16" s="522">
        <v>588</v>
      </c>
      <c r="K16" s="523">
        <v>57</v>
      </c>
      <c r="L16" s="534">
        <v>68</v>
      </c>
      <c r="M16" s="534">
        <v>11</v>
      </c>
      <c r="N16" s="525">
        <f t="shared" si="3"/>
        <v>4838</v>
      </c>
      <c r="O16" s="522">
        <f t="shared" si="4"/>
        <v>1135</v>
      </c>
      <c r="P16" s="534">
        <v>4779</v>
      </c>
      <c r="Q16" s="534">
        <v>1109</v>
      </c>
      <c r="R16" s="534">
        <v>59</v>
      </c>
      <c r="S16" s="534">
        <v>26</v>
      </c>
      <c r="T16" s="525">
        <f t="shared" si="5"/>
        <v>562</v>
      </c>
      <c r="U16" s="522">
        <f t="shared" si="6"/>
        <v>138</v>
      </c>
      <c r="V16" s="534">
        <v>552</v>
      </c>
      <c r="W16" s="534">
        <v>133</v>
      </c>
      <c r="X16" s="534">
        <v>10</v>
      </c>
      <c r="Y16" s="534">
        <v>5</v>
      </c>
      <c r="Z16" s="525">
        <f t="shared" si="7"/>
        <v>943</v>
      </c>
      <c r="AA16" s="522">
        <f t="shared" si="8"/>
        <v>500</v>
      </c>
      <c r="AB16" s="534">
        <v>943</v>
      </c>
      <c r="AC16" s="534">
        <v>500</v>
      </c>
      <c r="AD16" s="534">
        <v>0</v>
      </c>
      <c r="AE16" s="534">
        <v>0</v>
      </c>
      <c r="AF16" s="526" t="s">
        <v>39</v>
      </c>
    </row>
    <row r="17" spans="1:32" s="277" customFormat="1" x14ac:dyDescent="0.25">
      <c r="A17" s="527" t="s">
        <v>14</v>
      </c>
      <c r="B17" s="500">
        <f t="shared" si="9"/>
        <v>7382</v>
      </c>
      <c r="C17" s="528">
        <f t="shared" si="10"/>
        <v>1950</v>
      </c>
      <c r="D17" s="528">
        <f t="shared" si="11"/>
        <v>7202</v>
      </c>
      <c r="E17" s="528">
        <f t="shared" si="12"/>
        <v>1901</v>
      </c>
      <c r="F17" s="528">
        <f t="shared" si="13"/>
        <v>180</v>
      </c>
      <c r="G17" s="529">
        <f t="shared" si="14"/>
        <v>49</v>
      </c>
      <c r="H17" s="503">
        <f t="shared" si="1"/>
        <v>872</v>
      </c>
      <c r="I17" s="530">
        <f t="shared" si="2"/>
        <v>89</v>
      </c>
      <c r="J17" s="530">
        <v>780</v>
      </c>
      <c r="K17" s="531">
        <v>75</v>
      </c>
      <c r="L17" s="532">
        <v>92</v>
      </c>
      <c r="M17" s="532">
        <v>14</v>
      </c>
      <c r="N17" s="506">
        <f t="shared" si="3"/>
        <v>5003</v>
      </c>
      <c r="O17" s="530">
        <f t="shared" si="4"/>
        <v>1190</v>
      </c>
      <c r="P17" s="532">
        <v>4927</v>
      </c>
      <c r="Q17" s="532">
        <v>1160</v>
      </c>
      <c r="R17" s="532">
        <v>76</v>
      </c>
      <c r="S17" s="532">
        <v>30</v>
      </c>
      <c r="T17" s="506">
        <f t="shared" si="5"/>
        <v>572</v>
      </c>
      <c r="U17" s="530">
        <f t="shared" si="6"/>
        <v>131</v>
      </c>
      <c r="V17" s="532">
        <v>561</v>
      </c>
      <c r="W17" s="532">
        <v>127</v>
      </c>
      <c r="X17" s="532">
        <v>11</v>
      </c>
      <c r="Y17" s="532">
        <v>4</v>
      </c>
      <c r="Z17" s="506">
        <f t="shared" si="7"/>
        <v>935</v>
      </c>
      <c r="AA17" s="530">
        <f t="shared" si="8"/>
        <v>540</v>
      </c>
      <c r="AB17" s="532">
        <v>934</v>
      </c>
      <c r="AC17" s="532">
        <v>539</v>
      </c>
      <c r="AD17" s="532">
        <v>1</v>
      </c>
      <c r="AE17" s="532">
        <v>1</v>
      </c>
      <c r="AF17" s="508" t="s">
        <v>39</v>
      </c>
    </row>
    <row r="18" spans="1:32" s="277" customFormat="1" x14ac:dyDescent="0.25">
      <c r="A18" s="404" t="s">
        <v>15</v>
      </c>
      <c r="B18" s="466">
        <f t="shared" si="9"/>
        <v>7953</v>
      </c>
      <c r="C18" s="485">
        <f t="shared" si="10"/>
        <v>2130</v>
      </c>
      <c r="D18" s="485">
        <f t="shared" si="11"/>
        <v>7714</v>
      </c>
      <c r="E18" s="485">
        <f t="shared" si="12"/>
        <v>2058</v>
      </c>
      <c r="F18" s="485">
        <f t="shared" si="13"/>
        <v>239</v>
      </c>
      <c r="G18" s="486">
        <f t="shared" si="14"/>
        <v>72</v>
      </c>
      <c r="H18" s="461">
        <f t="shared" si="1"/>
        <v>1085</v>
      </c>
      <c r="I18" s="487">
        <f t="shared" si="2"/>
        <v>118</v>
      </c>
      <c r="J18" s="487">
        <v>979</v>
      </c>
      <c r="K18" s="488">
        <v>106</v>
      </c>
      <c r="L18" s="489">
        <v>106</v>
      </c>
      <c r="M18" s="489">
        <v>12</v>
      </c>
      <c r="N18" s="464">
        <f t="shared" si="3"/>
        <v>5254</v>
      </c>
      <c r="O18" s="487">
        <f t="shared" si="4"/>
        <v>1243</v>
      </c>
      <c r="P18" s="489">
        <v>5138</v>
      </c>
      <c r="Q18" s="489">
        <v>1191</v>
      </c>
      <c r="R18" s="489">
        <v>116</v>
      </c>
      <c r="S18" s="489">
        <v>52</v>
      </c>
      <c r="T18" s="464">
        <f t="shared" si="5"/>
        <v>520</v>
      </c>
      <c r="U18" s="487">
        <f t="shared" si="6"/>
        <v>122</v>
      </c>
      <c r="V18" s="489">
        <v>507</v>
      </c>
      <c r="W18" s="489">
        <v>116</v>
      </c>
      <c r="X18" s="489">
        <v>13</v>
      </c>
      <c r="Y18" s="489">
        <v>6</v>
      </c>
      <c r="Z18" s="464">
        <f t="shared" si="7"/>
        <v>1094</v>
      </c>
      <c r="AA18" s="487">
        <f t="shared" si="8"/>
        <v>647</v>
      </c>
      <c r="AB18" s="489">
        <v>1090</v>
      </c>
      <c r="AC18" s="489">
        <v>645</v>
      </c>
      <c r="AD18" s="489">
        <v>4</v>
      </c>
      <c r="AE18" s="489">
        <v>2</v>
      </c>
      <c r="AF18" s="465" t="s">
        <v>39</v>
      </c>
    </row>
    <row r="19" spans="1:32" s="277" customFormat="1" x14ac:dyDescent="0.25">
      <c r="A19" s="404" t="s">
        <v>16</v>
      </c>
      <c r="B19" s="466">
        <f t="shared" si="9"/>
        <v>8518</v>
      </c>
      <c r="C19" s="485">
        <f t="shared" si="10"/>
        <v>2376</v>
      </c>
      <c r="D19" s="485">
        <f t="shared" si="11"/>
        <v>8232</v>
      </c>
      <c r="E19" s="485">
        <f t="shared" si="12"/>
        <v>2292</v>
      </c>
      <c r="F19" s="485">
        <f t="shared" si="13"/>
        <v>286</v>
      </c>
      <c r="G19" s="486">
        <f t="shared" si="14"/>
        <v>84</v>
      </c>
      <c r="H19" s="461">
        <f t="shared" si="1"/>
        <v>1355</v>
      </c>
      <c r="I19" s="487">
        <f t="shared" si="2"/>
        <v>161</v>
      </c>
      <c r="J19" s="487">
        <v>1234</v>
      </c>
      <c r="K19" s="488">
        <v>145</v>
      </c>
      <c r="L19" s="489">
        <v>121</v>
      </c>
      <c r="M19" s="489">
        <v>16</v>
      </c>
      <c r="N19" s="464">
        <f t="shared" si="3"/>
        <v>5501</v>
      </c>
      <c r="O19" s="487">
        <f t="shared" si="4"/>
        <v>1347</v>
      </c>
      <c r="P19" s="489">
        <v>5360</v>
      </c>
      <c r="Q19" s="489">
        <v>1291</v>
      </c>
      <c r="R19" s="489">
        <v>141</v>
      </c>
      <c r="S19" s="489">
        <v>56</v>
      </c>
      <c r="T19" s="464">
        <f t="shared" si="5"/>
        <v>455</v>
      </c>
      <c r="U19" s="487">
        <f t="shared" si="6"/>
        <v>101</v>
      </c>
      <c r="V19" s="489">
        <v>435</v>
      </c>
      <c r="W19" s="489">
        <v>91</v>
      </c>
      <c r="X19" s="489">
        <v>20</v>
      </c>
      <c r="Y19" s="489">
        <v>10</v>
      </c>
      <c r="Z19" s="464">
        <f t="shared" si="7"/>
        <v>1207</v>
      </c>
      <c r="AA19" s="487">
        <f t="shared" si="8"/>
        <v>767</v>
      </c>
      <c r="AB19" s="489">
        <v>1203</v>
      </c>
      <c r="AC19" s="489">
        <v>765</v>
      </c>
      <c r="AD19" s="489">
        <v>4</v>
      </c>
      <c r="AE19" s="489">
        <v>2</v>
      </c>
      <c r="AF19" s="465" t="s">
        <v>39</v>
      </c>
    </row>
    <row r="20" spans="1:32" x14ac:dyDescent="0.25">
      <c r="A20" s="280" t="s">
        <v>17</v>
      </c>
      <c r="B20" s="466">
        <f t="shared" si="9"/>
        <v>9024</v>
      </c>
      <c r="C20" s="459">
        <f t="shared" si="10"/>
        <v>2585</v>
      </c>
      <c r="D20" s="459">
        <f t="shared" si="11"/>
        <v>8665</v>
      </c>
      <c r="E20" s="459">
        <f t="shared" si="12"/>
        <v>2469</v>
      </c>
      <c r="F20" s="459">
        <f t="shared" si="13"/>
        <v>359</v>
      </c>
      <c r="G20" s="460">
        <f t="shared" si="14"/>
        <v>116</v>
      </c>
      <c r="H20" s="461">
        <f t="shared" si="1"/>
        <v>1635</v>
      </c>
      <c r="I20" s="462">
        <f t="shared" si="2"/>
        <v>232</v>
      </c>
      <c r="J20" s="462">
        <v>1493</v>
      </c>
      <c r="K20" s="463">
        <v>205</v>
      </c>
      <c r="L20" s="467">
        <v>142</v>
      </c>
      <c r="M20" s="467">
        <v>27</v>
      </c>
      <c r="N20" s="464">
        <f t="shared" si="3"/>
        <v>5652</v>
      </c>
      <c r="O20" s="462">
        <f t="shared" si="4"/>
        <v>1405</v>
      </c>
      <c r="P20" s="467">
        <v>5468</v>
      </c>
      <c r="Q20" s="467">
        <v>1335</v>
      </c>
      <c r="R20" s="467">
        <v>184</v>
      </c>
      <c r="S20" s="467">
        <v>70</v>
      </c>
      <c r="T20" s="464">
        <f t="shared" si="5"/>
        <v>447</v>
      </c>
      <c r="U20" s="462">
        <f t="shared" si="6"/>
        <v>93</v>
      </c>
      <c r="V20" s="467">
        <v>414</v>
      </c>
      <c r="W20" s="467">
        <v>74</v>
      </c>
      <c r="X20" s="467">
        <v>33</v>
      </c>
      <c r="Y20" s="467">
        <v>19</v>
      </c>
      <c r="Z20" s="464">
        <f t="shared" si="7"/>
        <v>1290</v>
      </c>
      <c r="AA20" s="462">
        <f t="shared" si="8"/>
        <v>855</v>
      </c>
      <c r="AB20" s="467">
        <v>1290</v>
      </c>
      <c r="AC20" s="467">
        <v>855</v>
      </c>
      <c r="AD20" s="467">
        <v>0</v>
      </c>
      <c r="AE20" s="467">
        <v>0</v>
      </c>
      <c r="AF20" s="465" t="s">
        <v>39</v>
      </c>
    </row>
    <row r="21" spans="1:32" x14ac:dyDescent="0.25">
      <c r="A21" s="280" t="s">
        <v>18</v>
      </c>
      <c r="B21" s="466">
        <f t="shared" si="9"/>
        <v>9375</v>
      </c>
      <c r="C21" s="459">
        <f t="shared" si="10"/>
        <v>2791</v>
      </c>
      <c r="D21" s="459">
        <f t="shared" si="11"/>
        <v>8982</v>
      </c>
      <c r="E21" s="459">
        <f t="shared" si="12"/>
        <v>2672</v>
      </c>
      <c r="F21" s="459">
        <f t="shared" si="13"/>
        <v>393</v>
      </c>
      <c r="G21" s="460">
        <f t="shared" si="14"/>
        <v>119</v>
      </c>
      <c r="H21" s="461">
        <f t="shared" si="1"/>
        <v>1924</v>
      </c>
      <c r="I21" s="462">
        <f t="shared" si="2"/>
        <v>281</v>
      </c>
      <c r="J21" s="462">
        <v>1764</v>
      </c>
      <c r="K21" s="463">
        <v>250</v>
      </c>
      <c r="L21" s="467">
        <v>160</v>
      </c>
      <c r="M21" s="467">
        <v>31</v>
      </c>
      <c r="N21" s="464">
        <f t="shared" si="3"/>
        <v>5593</v>
      </c>
      <c r="O21" s="462">
        <f t="shared" si="4"/>
        <v>1412</v>
      </c>
      <c r="P21" s="467">
        <v>5378</v>
      </c>
      <c r="Q21" s="467">
        <v>1330</v>
      </c>
      <c r="R21" s="467">
        <v>215</v>
      </c>
      <c r="S21" s="467">
        <v>82</v>
      </c>
      <c r="T21" s="464">
        <f t="shared" si="5"/>
        <v>345</v>
      </c>
      <c r="U21" s="462">
        <f t="shared" si="6"/>
        <v>74</v>
      </c>
      <c r="V21" s="467">
        <v>329</v>
      </c>
      <c r="W21" s="467">
        <v>68</v>
      </c>
      <c r="X21" s="467">
        <v>16</v>
      </c>
      <c r="Y21" s="467">
        <v>6</v>
      </c>
      <c r="Z21" s="464">
        <f t="shared" si="7"/>
        <v>1513</v>
      </c>
      <c r="AA21" s="462">
        <f t="shared" si="8"/>
        <v>1024</v>
      </c>
      <c r="AB21" s="467">
        <v>1511</v>
      </c>
      <c r="AC21" s="467">
        <v>1024</v>
      </c>
      <c r="AD21" s="467">
        <v>2</v>
      </c>
      <c r="AE21" s="467">
        <v>0</v>
      </c>
      <c r="AF21" s="465" t="s">
        <v>39</v>
      </c>
    </row>
    <row r="22" spans="1:32" x14ac:dyDescent="0.25">
      <c r="A22" s="280" t="s">
        <v>19</v>
      </c>
      <c r="B22" s="466">
        <f t="shared" ref="B22:B40" si="15">SUM(H22,N22,T22,Z22)</f>
        <v>10384</v>
      </c>
      <c r="C22" s="459">
        <f t="shared" ref="C22:C40" si="16">SUM(I22,O22,U22,AA22)</f>
        <v>3152</v>
      </c>
      <c r="D22" s="459">
        <f t="shared" ref="D22:D40" si="17">SUM(J22,P22,V22,AB22)</f>
        <v>9872</v>
      </c>
      <c r="E22" s="459">
        <f t="shared" ref="E22:E40" si="18">SUM(K22,Q22,W22,AC22)</f>
        <v>3006</v>
      </c>
      <c r="F22" s="459">
        <f t="shared" ref="F22:F40" si="19">SUM(L22,R22,X22,AD22)</f>
        <v>512</v>
      </c>
      <c r="G22" s="460">
        <f t="shared" ref="G22:G40" si="20">SUM(M22,S22,Y22,AE22)</f>
        <v>146</v>
      </c>
      <c r="H22" s="461">
        <f t="shared" si="1"/>
        <v>2388</v>
      </c>
      <c r="I22" s="462">
        <f t="shared" si="2"/>
        <v>379</v>
      </c>
      <c r="J22" s="462">
        <v>2188</v>
      </c>
      <c r="K22" s="463">
        <v>335</v>
      </c>
      <c r="L22" s="467">
        <v>200</v>
      </c>
      <c r="M22" s="467">
        <v>44</v>
      </c>
      <c r="N22" s="464">
        <f t="shared" si="3"/>
        <v>5925</v>
      </c>
      <c r="O22" s="462">
        <f t="shared" si="4"/>
        <v>1501</v>
      </c>
      <c r="P22" s="467">
        <v>5648</v>
      </c>
      <c r="Q22" s="467">
        <v>1413</v>
      </c>
      <c r="R22" s="467">
        <v>277</v>
      </c>
      <c r="S22" s="467">
        <v>88</v>
      </c>
      <c r="T22" s="464">
        <f t="shared" si="5"/>
        <v>374</v>
      </c>
      <c r="U22" s="462">
        <f t="shared" si="6"/>
        <v>122</v>
      </c>
      <c r="V22" s="467">
        <v>341</v>
      </c>
      <c r="W22" s="467">
        <v>108</v>
      </c>
      <c r="X22" s="467">
        <v>33</v>
      </c>
      <c r="Y22" s="467">
        <v>14</v>
      </c>
      <c r="Z22" s="464">
        <f t="shared" si="7"/>
        <v>1697</v>
      </c>
      <c r="AA22" s="462">
        <f t="shared" si="8"/>
        <v>1150</v>
      </c>
      <c r="AB22" s="467">
        <v>1695</v>
      </c>
      <c r="AC22" s="467">
        <v>1150</v>
      </c>
      <c r="AD22" s="467">
        <v>2</v>
      </c>
      <c r="AE22" s="467">
        <v>0</v>
      </c>
      <c r="AF22" s="465" t="s">
        <v>39</v>
      </c>
    </row>
    <row r="23" spans="1:32" x14ac:dyDescent="0.25">
      <c r="A23" s="280" t="s">
        <v>20</v>
      </c>
      <c r="B23" s="466">
        <f t="shared" si="15"/>
        <v>11515</v>
      </c>
      <c r="C23" s="459">
        <f t="shared" si="16"/>
        <v>3559</v>
      </c>
      <c r="D23" s="459">
        <f t="shared" si="17"/>
        <v>10866</v>
      </c>
      <c r="E23" s="459">
        <f t="shared" si="18"/>
        <v>3364</v>
      </c>
      <c r="F23" s="459">
        <f t="shared" si="19"/>
        <v>649</v>
      </c>
      <c r="G23" s="460">
        <f t="shared" si="20"/>
        <v>195</v>
      </c>
      <c r="H23" s="461">
        <f t="shared" si="1"/>
        <v>2966</v>
      </c>
      <c r="I23" s="462">
        <f t="shared" si="2"/>
        <v>487</v>
      </c>
      <c r="J23" s="462">
        <v>2714</v>
      </c>
      <c r="K23" s="463">
        <v>439</v>
      </c>
      <c r="L23" s="467">
        <v>252</v>
      </c>
      <c r="M23" s="467">
        <v>48</v>
      </c>
      <c r="N23" s="464">
        <f t="shared" si="3"/>
        <v>6182</v>
      </c>
      <c r="O23" s="462">
        <f t="shared" si="4"/>
        <v>1592</v>
      </c>
      <c r="P23" s="467">
        <v>5841</v>
      </c>
      <c r="Q23" s="467">
        <v>1467</v>
      </c>
      <c r="R23" s="467">
        <v>341</v>
      </c>
      <c r="S23" s="467">
        <v>125</v>
      </c>
      <c r="T23" s="464">
        <f t="shared" si="5"/>
        <v>425</v>
      </c>
      <c r="U23" s="462">
        <f t="shared" si="6"/>
        <v>161</v>
      </c>
      <c r="V23" s="467">
        <v>369</v>
      </c>
      <c r="W23" s="467">
        <v>139</v>
      </c>
      <c r="X23" s="467">
        <v>56</v>
      </c>
      <c r="Y23" s="467">
        <v>22</v>
      </c>
      <c r="Z23" s="464">
        <f t="shared" si="7"/>
        <v>1942</v>
      </c>
      <c r="AA23" s="462">
        <f t="shared" si="8"/>
        <v>1319</v>
      </c>
      <c r="AB23" s="467">
        <v>1942</v>
      </c>
      <c r="AC23" s="467">
        <v>1319</v>
      </c>
      <c r="AD23" s="467">
        <v>0</v>
      </c>
      <c r="AE23" s="467">
        <v>0</v>
      </c>
      <c r="AF23" s="465" t="s">
        <v>39</v>
      </c>
    </row>
    <row r="24" spans="1:32" ht="14.25" thickBot="1" x14ac:dyDescent="0.3">
      <c r="A24" s="490" t="s">
        <v>21</v>
      </c>
      <c r="B24" s="491">
        <f t="shared" si="15"/>
        <v>12468</v>
      </c>
      <c r="C24" s="492">
        <f t="shared" si="16"/>
        <v>3963</v>
      </c>
      <c r="D24" s="492">
        <f t="shared" si="17"/>
        <v>11580</v>
      </c>
      <c r="E24" s="492">
        <f t="shared" si="18"/>
        <v>3681</v>
      </c>
      <c r="F24" s="492">
        <f t="shared" si="19"/>
        <v>888</v>
      </c>
      <c r="G24" s="493">
        <f t="shared" si="20"/>
        <v>282</v>
      </c>
      <c r="H24" s="494">
        <f t="shared" si="1"/>
        <v>3424</v>
      </c>
      <c r="I24" s="495">
        <f t="shared" si="2"/>
        <v>593</v>
      </c>
      <c r="J24" s="495">
        <v>3126</v>
      </c>
      <c r="K24" s="496">
        <v>530</v>
      </c>
      <c r="L24" s="497">
        <v>298</v>
      </c>
      <c r="M24" s="497">
        <v>63</v>
      </c>
      <c r="N24" s="498">
        <f t="shared" si="3"/>
        <v>6323</v>
      </c>
      <c r="O24" s="495">
        <f t="shared" si="4"/>
        <v>1648</v>
      </c>
      <c r="P24" s="497">
        <v>5853</v>
      </c>
      <c r="Q24" s="497">
        <v>1485</v>
      </c>
      <c r="R24" s="497">
        <v>470</v>
      </c>
      <c r="S24" s="497">
        <v>163</v>
      </c>
      <c r="T24" s="498">
        <f t="shared" si="5"/>
        <v>536</v>
      </c>
      <c r="U24" s="495">
        <f t="shared" si="6"/>
        <v>235</v>
      </c>
      <c r="V24" s="497">
        <v>420</v>
      </c>
      <c r="W24" s="497">
        <v>181</v>
      </c>
      <c r="X24" s="497">
        <v>116</v>
      </c>
      <c r="Y24" s="497">
        <v>54</v>
      </c>
      <c r="Z24" s="498">
        <f t="shared" si="7"/>
        <v>2185</v>
      </c>
      <c r="AA24" s="495">
        <f t="shared" si="8"/>
        <v>1487</v>
      </c>
      <c r="AB24" s="497">
        <v>2181</v>
      </c>
      <c r="AC24" s="497">
        <v>1485</v>
      </c>
      <c r="AD24" s="497">
        <v>4</v>
      </c>
      <c r="AE24" s="497">
        <v>2</v>
      </c>
      <c r="AF24" s="499" t="s">
        <v>39</v>
      </c>
    </row>
    <row r="25" spans="1:32" x14ac:dyDescent="0.25">
      <c r="A25" s="384" t="s">
        <v>22</v>
      </c>
      <c r="B25" s="500">
        <f t="shared" si="15"/>
        <v>10926</v>
      </c>
      <c r="C25" s="501">
        <f t="shared" si="16"/>
        <v>2578</v>
      </c>
      <c r="D25" s="501">
        <f t="shared" si="17"/>
        <v>9965</v>
      </c>
      <c r="E25" s="501">
        <f t="shared" si="18"/>
        <v>2263</v>
      </c>
      <c r="F25" s="501">
        <f t="shared" si="19"/>
        <v>961</v>
      </c>
      <c r="G25" s="502">
        <f t="shared" si="20"/>
        <v>315</v>
      </c>
      <c r="H25" s="503">
        <f t="shared" si="1"/>
        <v>4058</v>
      </c>
      <c r="I25" s="504">
        <f t="shared" si="2"/>
        <v>733</v>
      </c>
      <c r="J25" s="505">
        <v>3776</v>
      </c>
      <c r="K25" s="505">
        <v>672</v>
      </c>
      <c r="L25" s="505">
        <v>282</v>
      </c>
      <c r="M25" s="505">
        <v>61</v>
      </c>
      <c r="N25" s="506">
        <f t="shared" si="3"/>
        <v>6539</v>
      </c>
      <c r="O25" s="504">
        <f t="shared" si="4"/>
        <v>1730</v>
      </c>
      <c r="P25" s="507">
        <v>6025</v>
      </c>
      <c r="Q25" s="507">
        <v>1547</v>
      </c>
      <c r="R25" s="507">
        <v>514</v>
      </c>
      <c r="S25" s="507">
        <v>183</v>
      </c>
      <c r="T25" s="506">
        <f t="shared" si="5"/>
        <v>305</v>
      </c>
      <c r="U25" s="504">
        <f t="shared" si="6"/>
        <v>102</v>
      </c>
      <c r="V25" s="507">
        <v>145</v>
      </c>
      <c r="W25" s="507">
        <v>34</v>
      </c>
      <c r="X25" s="507">
        <v>160</v>
      </c>
      <c r="Y25" s="507">
        <v>68</v>
      </c>
      <c r="Z25" s="506">
        <f t="shared" si="7"/>
        <v>24</v>
      </c>
      <c r="AA25" s="504">
        <f t="shared" si="8"/>
        <v>13</v>
      </c>
      <c r="AB25" s="507">
        <v>19</v>
      </c>
      <c r="AC25" s="507">
        <v>10</v>
      </c>
      <c r="AD25" s="507">
        <v>5</v>
      </c>
      <c r="AE25" s="507">
        <v>3</v>
      </c>
      <c r="AF25" s="508" t="s">
        <v>40</v>
      </c>
    </row>
    <row r="26" spans="1:32" ht="14.25" thickBot="1" x14ac:dyDescent="0.3">
      <c r="A26" s="388" t="s">
        <v>23</v>
      </c>
      <c r="B26" s="533">
        <f t="shared" si="15"/>
        <v>11381</v>
      </c>
      <c r="C26" s="519">
        <f t="shared" si="16"/>
        <v>2664</v>
      </c>
      <c r="D26" s="519">
        <f t="shared" si="17"/>
        <v>10426</v>
      </c>
      <c r="E26" s="519">
        <f t="shared" si="18"/>
        <v>2374</v>
      </c>
      <c r="F26" s="519">
        <f t="shared" si="19"/>
        <v>955</v>
      </c>
      <c r="G26" s="520">
        <f t="shared" si="20"/>
        <v>290</v>
      </c>
      <c r="H26" s="521">
        <f t="shared" si="1"/>
        <v>4621</v>
      </c>
      <c r="I26" s="522">
        <f t="shared" si="2"/>
        <v>832</v>
      </c>
      <c r="J26" s="535">
        <v>4299</v>
      </c>
      <c r="K26" s="535">
        <v>764</v>
      </c>
      <c r="L26" s="535">
        <v>322</v>
      </c>
      <c r="M26" s="535">
        <v>68</v>
      </c>
      <c r="N26" s="525">
        <f t="shared" si="3"/>
        <v>6457</v>
      </c>
      <c r="O26" s="522">
        <f t="shared" si="4"/>
        <v>1739</v>
      </c>
      <c r="P26" s="536">
        <v>5955</v>
      </c>
      <c r="Q26" s="536">
        <v>1558</v>
      </c>
      <c r="R26" s="536">
        <v>502</v>
      </c>
      <c r="S26" s="536">
        <v>181</v>
      </c>
      <c r="T26" s="525">
        <f t="shared" si="5"/>
        <v>278</v>
      </c>
      <c r="U26" s="522">
        <f t="shared" si="6"/>
        <v>82</v>
      </c>
      <c r="V26" s="536">
        <v>152</v>
      </c>
      <c r="W26" s="536">
        <v>43</v>
      </c>
      <c r="X26" s="536">
        <v>126</v>
      </c>
      <c r="Y26" s="536">
        <v>39</v>
      </c>
      <c r="Z26" s="525">
        <f t="shared" si="7"/>
        <v>25</v>
      </c>
      <c r="AA26" s="522">
        <f t="shared" si="8"/>
        <v>11</v>
      </c>
      <c r="AB26" s="536">
        <v>20</v>
      </c>
      <c r="AC26" s="536">
        <v>9</v>
      </c>
      <c r="AD26" s="536">
        <v>5</v>
      </c>
      <c r="AE26" s="536">
        <v>2</v>
      </c>
      <c r="AF26" s="526" t="s">
        <v>40</v>
      </c>
    </row>
    <row r="27" spans="1:32" x14ac:dyDescent="0.25">
      <c r="A27" s="384" t="s">
        <v>24</v>
      </c>
      <c r="B27" s="500">
        <f t="shared" si="15"/>
        <v>11707</v>
      </c>
      <c r="C27" s="501">
        <f t="shared" si="16"/>
        <v>2764</v>
      </c>
      <c r="D27" s="501">
        <f t="shared" si="17"/>
        <v>10707</v>
      </c>
      <c r="E27" s="501">
        <f t="shared" si="18"/>
        <v>2462</v>
      </c>
      <c r="F27" s="501">
        <f t="shared" si="19"/>
        <v>1000</v>
      </c>
      <c r="G27" s="502">
        <f t="shared" si="20"/>
        <v>302</v>
      </c>
      <c r="H27" s="503">
        <f t="shared" si="1"/>
        <v>5124</v>
      </c>
      <c r="I27" s="504">
        <f t="shared" si="2"/>
        <v>963</v>
      </c>
      <c r="J27" s="505">
        <v>4767</v>
      </c>
      <c r="K27" s="505">
        <v>885</v>
      </c>
      <c r="L27" s="505">
        <v>357</v>
      </c>
      <c r="M27" s="505">
        <v>78</v>
      </c>
      <c r="N27" s="506">
        <f t="shared" si="3"/>
        <v>6257</v>
      </c>
      <c r="O27" s="504">
        <f t="shared" si="4"/>
        <v>1700</v>
      </c>
      <c r="P27" s="507">
        <v>5739</v>
      </c>
      <c r="Q27" s="507">
        <v>1518</v>
      </c>
      <c r="R27" s="507">
        <v>518</v>
      </c>
      <c r="S27" s="507">
        <v>182</v>
      </c>
      <c r="T27" s="506">
        <f t="shared" si="5"/>
        <v>307</v>
      </c>
      <c r="U27" s="504">
        <f t="shared" si="6"/>
        <v>95</v>
      </c>
      <c r="V27" s="507">
        <v>182</v>
      </c>
      <c r="W27" s="507">
        <v>53</v>
      </c>
      <c r="X27" s="507">
        <v>125</v>
      </c>
      <c r="Y27" s="507">
        <v>42</v>
      </c>
      <c r="Z27" s="506">
        <f t="shared" si="7"/>
        <v>19</v>
      </c>
      <c r="AA27" s="504">
        <f t="shared" si="8"/>
        <v>6</v>
      </c>
      <c r="AB27" s="507">
        <v>19</v>
      </c>
      <c r="AC27" s="507">
        <v>6</v>
      </c>
      <c r="AD27" s="507">
        <v>0</v>
      </c>
      <c r="AE27" s="507">
        <v>0</v>
      </c>
      <c r="AF27" s="508" t="s">
        <v>40</v>
      </c>
    </row>
    <row r="28" spans="1:32" x14ac:dyDescent="0.25">
      <c r="A28" s="280" t="s">
        <v>25</v>
      </c>
      <c r="B28" s="466">
        <f t="shared" si="15"/>
        <v>11897</v>
      </c>
      <c r="C28" s="459">
        <f t="shared" si="16"/>
        <v>2866</v>
      </c>
      <c r="D28" s="459">
        <f t="shared" si="17"/>
        <v>10872</v>
      </c>
      <c r="E28" s="459">
        <f t="shared" si="18"/>
        <v>2551</v>
      </c>
      <c r="F28" s="459">
        <f t="shared" si="19"/>
        <v>1025</v>
      </c>
      <c r="G28" s="460">
        <f t="shared" si="20"/>
        <v>315</v>
      </c>
      <c r="H28" s="461">
        <f t="shared" si="1"/>
        <v>5586</v>
      </c>
      <c r="I28" s="462">
        <f t="shared" si="2"/>
        <v>1070</v>
      </c>
      <c r="J28" s="509">
        <v>5215</v>
      </c>
      <c r="K28" s="509">
        <v>991</v>
      </c>
      <c r="L28" s="509">
        <v>371</v>
      </c>
      <c r="M28" s="509">
        <v>79</v>
      </c>
      <c r="N28" s="464">
        <f t="shared" si="3"/>
        <v>5972</v>
      </c>
      <c r="O28" s="462">
        <f t="shared" si="4"/>
        <v>1695</v>
      </c>
      <c r="P28" s="510">
        <v>5432</v>
      </c>
      <c r="Q28" s="510">
        <v>1497</v>
      </c>
      <c r="R28" s="510">
        <v>540</v>
      </c>
      <c r="S28" s="510">
        <v>198</v>
      </c>
      <c r="T28" s="464">
        <f t="shared" si="5"/>
        <v>291</v>
      </c>
      <c r="U28" s="462">
        <f t="shared" si="6"/>
        <v>89</v>
      </c>
      <c r="V28" s="510">
        <v>180</v>
      </c>
      <c r="W28" s="510">
        <v>52</v>
      </c>
      <c r="X28" s="510">
        <v>111</v>
      </c>
      <c r="Y28" s="510">
        <v>37</v>
      </c>
      <c r="Z28" s="464">
        <f t="shared" si="7"/>
        <v>48</v>
      </c>
      <c r="AA28" s="462">
        <f t="shared" si="8"/>
        <v>12</v>
      </c>
      <c r="AB28" s="510">
        <v>45</v>
      </c>
      <c r="AC28" s="510">
        <v>11</v>
      </c>
      <c r="AD28" s="510">
        <v>3</v>
      </c>
      <c r="AE28" s="510">
        <v>1</v>
      </c>
      <c r="AF28" s="465" t="s">
        <v>40</v>
      </c>
    </row>
    <row r="29" spans="1:32" x14ac:dyDescent="0.25">
      <c r="A29" s="280" t="s">
        <v>26</v>
      </c>
      <c r="B29" s="466">
        <f t="shared" si="15"/>
        <v>12156</v>
      </c>
      <c r="C29" s="459">
        <f t="shared" si="16"/>
        <v>2979</v>
      </c>
      <c r="D29" s="459">
        <f t="shared" si="17"/>
        <v>11099</v>
      </c>
      <c r="E29" s="459">
        <f t="shared" si="18"/>
        <v>2649</v>
      </c>
      <c r="F29" s="459">
        <f t="shared" si="19"/>
        <v>1057</v>
      </c>
      <c r="G29" s="460">
        <f t="shared" si="20"/>
        <v>330</v>
      </c>
      <c r="H29" s="461">
        <f t="shared" si="1"/>
        <v>6116</v>
      </c>
      <c r="I29" s="462">
        <f t="shared" si="2"/>
        <v>1227</v>
      </c>
      <c r="J29" s="509">
        <v>5705</v>
      </c>
      <c r="K29" s="509">
        <v>1134</v>
      </c>
      <c r="L29" s="509">
        <v>411</v>
      </c>
      <c r="M29" s="509">
        <v>93</v>
      </c>
      <c r="N29" s="464">
        <f t="shared" si="3"/>
        <v>5730</v>
      </c>
      <c r="O29" s="462">
        <f t="shared" si="4"/>
        <v>1668</v>
      </c>
      <c r="P29" s="510">
        <v>5204</v>
      </c>
      <c r="Q29" s="510">
        <v>1470</v>
      </c>
      <c r="R29" s="510">
        <v>526</v>
      </c>
      <c r="S29" s="510">
        <v>198</v>
      </c>
      <c r="T29" s="464">
        <f t="shared" si="5"/>
        <v>294</v>
      </c>
      <c r="U29" s="462">
        <f t="shared" si="6"/>
        <v>82</v>
      </c>
      <c r="V29" s="510">
        <v>178</v>
      </c>
      <c r="W29" s="510">
        <v>43</v>
      </c>
      <c r="X29" s="510">
        <v>116</v>
      </c>
      <c r="Y29" s="510">
        <v>39</v>
      </c>
      <c r="Z29" s="464">
        <f t="shared" si="7"/>
        <v>16</v>
      </c>
      <c r="AA29" s="462">
        <f t="shared" si="8"/>
        <v>2</v>
      </c>
      <c r="AB29" s="510">
        <v>12</v>
      </c>
      <c r="AC29" s="510">
        <v>2</v>
      </c>
      <c r="AD29" s="510">
        <v>4</v>
      </c>
      <c r="AE29" s="510">
        <v>0</v>
      </c>
      <c r="AF29" s="465" t="s">
        <v>40</v>
      </c>
    </row>
    <row r="30" spans="1:32" x14ac:dyDescent="0.25">
      <c r="A30" s="280" t="s">
        <v>27</v>
      </c>
      <c r="B30" s="466">
        <f t="shared" si="15"/>
        <v>11974</v>
      </c>
      <c r="C30" s="459">
        <f t="shared" si="16"/>
        <v>2965</v>
      </c>
      <c r="D30" s="459">
        <f t="shared" si="17"/>
        <v>10947</v>
      </c>
      <c r="E30" s="459">
        <f t="shared" si="18"/>
        <v>2644</v>
      </c>
      <c r="F30" s="459">
        <f t="shared" si="19"/>
        <v>1027</v>
      </c>
      <c r="G30" s="460">
        <f t="shared" si="20"/>
        <v>321</v>
      </c>
      <c r="H30" s="461">
        <f t="shared" si="1"/>
        <v>6387</v>
      </c>
      <c r="I30" s="462">
        <f t="shared" si="2"/>
        <v>1332</v>
      </c>
      <c r="J30" s="509">
        <v>5952</v>
      </c>
      <c r="K30" s="509">
        <v>1225</v>
      </c>
      <c r="L30" s="509">
        <v>435</v>
      </c>
      <c r="M30" s="509">
        <v>107</v>
      </c>
      <c r="N30" s="464">
        <f t="shared" si="3"/>
        <v>5316</v>
      </c>
      <c r="O30" s="462">
        <f t="shared" si="4"/>
        <v>1565</v>
      </c>
      <c r="P30" s="510">
        <v>4835</v>
      </c>
      <c r="Q30" s="510">
        <v>1387</v>
      </c>
      <c r="R30" s="510">
        <v>481</v>
      </c>
      <c r="S30" s="510">
        <v>178</v>
      </c>
      <c r="T30" s="464">
        <f t="shared" si="5"/>
        <v>257</v>
      </c>
      <c r="U30" s="462">
        <f t="shared" si="6"/>
        <v>63</v>
      </c>
      <c r="V30" s="510">
        <v>150</v>
      </c>
      <c r="W30" s="510">
        <v>30</v>
      </c>
      <c r="X30" s="510">
        <v>107</v>
      </c>
      <c r="Y30" s="510">
        <v>33</v>
      </c>
      <c r="Z30" s="464">
        <f t="shared" si="7"/>
        <v>14</v>
      </c>
      <c r="AA30" s="462">
        <f t="shared" si="8"/>
        <v>5</v>
      </c>
      <c r="AB30" s="510">
        <v>10</v>
      </c>
      <c r="AC30" s="510">
        <v>2</v>
      </c>
      <c r="AD30" s="510">
        <v>4</v>
      </c>
      <c r="AE30" s="510">
        <v>3</v>
      </c>
      <c r="AF30" s="465" t="s">
        <v>40</v>
      </c>
    </row>
    <row r="31" spans="1:32" x14ac:dyDescent="0.25">
      <c r="A31" s="280" t="s">
        <v>28</v>
      </c>
      <c r="B31" s="466">
        <f t="shared" si="15"/>
        <v>11872</v>
      </c>
      <c r="C31" s="459">
        <f t="shared" si="16"/>
        <v>3019</v>
      </c>
      <c r="D31" s="459">
        <f t="shared" si="17"/>
        <v>10849</v>
      </c>
      <c r="E31" s="459">
        <f t="shared" si="18"/>
        <v>2694</v>
      </c>
      <c r="F31" s="459">
        <f t="shared" si="19"/>
        <v>1023</v>
      </c>
      <c r="G31" s="460">
        <f t="shared" si="20"/>
        <v>325</v>
      </c>
      <c r="H31" s="461">
        <f t="shared" si="1"/>
        <v>6592</v>
      </c>
      <c r="I31" s="462">
        <f t="shared" si="2"/>
        <v>1433</v>
      </c>
      <c r="J31" s="509">
        <v>6170</v>
      </c>
      <c r="K31" s="509">
        <v>1328</v>
      </c>
      <c r="L31" s="509">
        <v>422</v>
      </c>
      <c r="M31" s="509">
        <v>105</v>
      </c>
      <c r="N31" s="464">
        <f t="shared" si="3"/>
        <v>5008</v>
      </c>
      <c r="O31" s="462">
        <f t="shared" si="4"/>
        <v>1508</v>
      </c>
      <c r="P31" s="510">
        <v>4524</v>
      </c>
      <c r="Q31" s="510">
        <v>1329</v>
      </c>
      <c r="R31" s="510">
        <v>484</v>
      </c>
      <c r="S31" s="510">
        <v>179</v>
      </c>
      <c r="T31" s="464">
        <f t="shared" si="5"/>
        <v>255</v>
      </c>
      <c r="U31" s="462">
        <f t="shared" si="6"/>
        <v>73</v>
      </c>
      <c r="V31" s="510">
        <v>142</v>
      </c>
      <c r="W31" s="510">
        <v>34</v>
      </c>
      <c r="X31" s="510">
        <v>113</v>
      </c>
      <c r="Y31" s="510">
        <v>39</v>
      </c>
      <c r="Z31" s="464">
        <f t="shared" si="7"/>
        <v>17</v>
      </c>
      <c r="AA31" s="462">
        <f t="shared" si="8"/>
        <v>5</v>
      </c>
      <c r="AB31" s="510">
        <v>13</v>
      </c>
      <c r="AC31" s="510">
        <v>3</v>
      </c>
      <c r="AD31" s="510">
        <v>4</v>
      </c>
      <c r="AE31" s="510">
        <v>2</v>
      </c>
      <c r="AF31" s="465" t="s">
        <v>40</v>
      </c>
    </row>
    <row r="32" spans="1:32" x14ac:dyDescent="0.25">
      <c r="A32" s="280" t="s">
        <v>29</v>
      </c>
      <c r="B32" s="466">
        <f t="shared" si="15"/>
        <v>12027</v>
      </c>
      <c r="C32" s="459">
        <f t="shared" si="16"/>
        <v>3214</v>
      </c>
      <c r="D32" s="459">
        <f t="shared" si="17"/>
        <v>10953</v>
      </c>
      <c r="E32" s="459">
        <f t="shared" si="18"/>
        <v>2880</v>
      </c>
      <c r="F32" s="459">
        <f t="shared" si="19"/>
        <v>1074</v>
      </c>
      <c r="G32" s="460">
        <f t="shared" si="20"/>
        <v>334</v>
      </c>
      <c r="H32" s="461">
        <f t="shared" si="1"/>
        <v>6858</v>
      </c>
      <c r="I32" s="462">
        <f t="shared" si="2"/>
        <v>1597</v>
      </c>
      <c r="J32" s="509">
        <v>6402</v>
      </c>
      <c r="K32" s="509">
        <v>1478</v>
      </c>
      <c r="L32" s="509">
        <v>456</v>
      </c>
      <c r="M32" s="509">
        <v>119</v>
      </c>
      <c r="N32" s="464">
        <f t="shared" si="3"/>
        <v>4824</v>
      </c>
      <c r="O32" s="462">
        <f t="shared" si="4"/>
        <v>1523</v>
      </c>
      <c r="P32" s="510">
        <v>4345</v>
      </c>
      <c r="Q32" s="510">
        <v>1347</v>
      </c>
      <c r="R32" s="510">
        <v>479</v>
      </c>
      <c r="S32" s="510">
        <v>176</v>
      </c>
      <c r="T32" s="464">
        <f t="shared" si="5"/>
        <v>311</v>
      </c>
      <c r="U32" s="462">
        <f t="shared" si="6"/>
        <v>85</v>
      </c>
      <c r="V32" s="510">
        <v>174</v>
      </c>
      <c r="W32" s="510">
        <v>46</v>
      </c>
      <c r="X32" s="510">
        <v>137</v>
      </c>
      <c r="Y32" s="510">
        <v>39</v>
      </c>
      <c r="Z32" s="464">
        <f t="shared" si="7"/>
        <v>34</v>
      </c>
      <c r="AA32" s="462">
        <f t="shared" si="8"/>
        <v>9</v>
      </c>
      <c r="AB32" s="510">
        <v>32</v>
      </c>
      <c r="AC32" s="510">
        <v>9</v>
      </c>
      <c r="AD32" s="510">
        <v>2</v>
      </c>
      <c r="AE32" s="510">
        <v>0</v>
      </c>
      <c r="AF32" s="465" t="s">
        <v>40</v>
      </c>
    </row>
    <row r="33" spans="1:32" x14ac:dyDescent="0.25">
      <c r="A33" s="280" t="s">
        <v>30</v>
      </c>
      <c r="B33" s="466">
        <f t="shared" si="15"/>
        <v>11857</v>
      </c>
      <c r="C33" s="459">
        <f t="shared" si="16"/>
        <v>3314</v>
      </c>
      <c r="D33" s="459">
        <f t="shared" si="17"/>
        <v>10767</v>
      </c>
      <c r="E33" s="459">
        <f t="shared" si="18"/>
        <v>2950</v>
      </c>
      <c r="F33" s="459">
        <f t="shared" si="19"/>
        <v>1090</v>
      </c>
      <c r="G33" s="460">
        <f t="shared" si="20"/>
        <v>364</v>
      </c>
      <c r="H33" s="461">
        <f t="shared" si="1"/>
        <v>6882</v>
      </c>
      <c r="I33" s="462">
        <f t="shared" si="2"/>
        <v>1685</v>
      </c>
      <c r="J33" s="509">
        <v>6430</v>
      </c>
      <c r="K33" s="509">
        <v>1560</v>
      </c>
      <c r="L33" s="509">
        <v>452</v>
      </c>
      <c r="M33" s="509">
        <v>125</v>
      </c>
      <c r="N33" s="464">
        <f t="shared" si="3"/>
        <v>4564</v>
      </c>
      <c r="O33" s="462">
        <f t="shared" si="4"/>
        <v>1504</v>
      </c>
      <c r="P33" s="510">
        <v>4093</v>
      </c>
      <c r="Q33" s="510">
        <v>1315</v>
      </c>
      <c r="R33" s="510">
        <v>471</v>
      </c>
      <c r="S33" s="510">
        <v>189</v>
      </c>
      <c r="T33" s="464">
        <f t="shared" si="5"/>
        <v>369</v>
      </c>
      <c r="U33" s="462">
        <f t="shared" si="6"/>
        <v>115</v>
      </c>
      <c r="V33" s="510">
        <v>206</v>
      </c>
      <c r="W33" s="510">
        <v>65</v>
      </c>
      <c r="X33" s="510">
        <v>163</v>
      </c>
      <c r="Y33" s="510">
        <v>50</v>
      </c>
      <c r="Z33" s="464">
        <f t="shared" si="7"/>
        <v>42</v>
      </c>
      <c r="AA33" s="462">
        <f t="shared" si="8"/>
        <v>10</v>
      </c>
      <c r="AB33" s="510">
        <v>38</v>
      </c>
      <c r="AC33" s="510">
        <v>10</v>
      </c>
      <c r="AD33" s="510">
        <v>4</v>
      </c>
      <c r="AE33" s="510">
        <v>0</v>
      </c>
      <c r="AF33" s="465" t="s">
        <v>40</v>
      </c>
    </row>
    <row r="34" spans="1:32" x14ac:dyDescent="0.25">
      <c r="A34" s="280" t="s">
        <v>31</v>
      </c>
      <c r="B34" s="466">
        <f t="shared" si="15"/>
        <v>11685</v>
      </c>
      <c r="C34" s="459">
        <f t="shared" si="16"/>
        <v>3319</v>
      </c>
      <c r="D34" s="459">
        <f t="shared" si="17"/>
        <v>10500</v>
      </c>
      <c r="E34" s="459">
        <f t="shared" si="18"/>
        <v>2921</v>
      </c>
      <c r="F34" s="459">
        <f t="shared" si="19"/>
        <v>1185</v>
      </c>
      <c r="G34" s="460">
        <f t="shared" si="20"/>
        <v>398</v>
      </c>
      <c r="H34" s="461">
        <f t="shared" si="1"/>
        <v>7008</v>
      </c>
      <c r="I34" s="462">
        <f t="shared" si="2"/>
        <v>1767</v>
      </c>
      <c r="J34" s="509">
        <v>6534</v>
      </c>
      <c r="K34" s="509">
        <v>1630</v>
      </c>
      <c r="L34" s="509">
        <v>474</v>
      </c>
      <c r="M34" s="509">
        <v>137</v>
      </c>
      <c r="N34" s="464">
        <f t="shared" si="3"/>
        <v>4251</v>
      </c>
      <c r="O34" s="462">
        <f t="shared" si="4"/>
        <v>1434</v>
      </c>
      <c r="P34" s="510">
        <v>3753</v>
      </c>
      <c r="Q34" s="510">
        <v>1231</v>
      </c>
      <c r="R34" s="510">
        <v>498</v>
      </c>
      <c r="S34" s="510">
        <v>203</v>
      </c>
      <c r="T34" s="464">
        <f t="shared" si="5"/>
        <v>381</v>
      </c>
      <c r="U34" s="462">
        <f t="shared" si="6"/>
        <v>108</v>
      </c>
      <c r="V34" s="510">
        <v>173</v>
      </c>
      <c r="W34" s="510">
        <v>50</v>
      </c>
      <c r="X34" s="510">
        <v>208</v>
      </c>
      <c r="Y34" s="510">
        <v>58</v>
      </c>
      <c r="Z34" s="464">
        <f t="shared" si="7"/>
        <v>45</v>
      </c>
      <c r="AA34" s="462">
        <f t="shared" si="8"/>
        <v>10</v>
      </c>
      <c r="AB34" s="510">
        <v>40</v>
      </c>
      <c r="AC34" s="510">
        <v>10</v>
      </c>
      <c r="AD34" s="510">
        <v>5</v>
      </c>
      <c r="AE34" s="510">
        <v>0</v>
      </c>
      <c r="AF34" s="465" t="s">
        <v>40</v>
      </c>
    </row>
    <row r="35" spans="1:32" x14ac:dyDescent="0.25">
      <c r="A35" s="280" t="s">
        <v>32</v>
      </c>
      <c r="B35" s="466">
        <f t="shared" si="15"/>
        <v>12100</v>
      </c>
      <c r="C35" s="459">
        <f t="shared" si="16"/>
        <v>3569</v>
      </c>
      <c r="D35" s="459">
        <f t="shared" si="17"/>
        <v>10805</v>
      </c>
      <c r="E35" s="459">
        <f t="shared" si="18"/>
        <v>3156</v>
      </c>
      <c r="F35" s="459">
        <f t="shared" si="19"/>
        <v>1295</v>
      </c>
      <c r="G35" s="460">
        <f t="shared" si="20"/>
        <v>413</v>
      </c>
      <c r="H35" s="461">
        <f t="shared" si="1"/>
        <v>7271</v>
      </c>
      <c r="I35" s="462">
        <f t="shared" si="2"/>
        <v>1919</v>
      </c>
      <c r="J35" s="509">
        <v>6797</v>
      </c>
      <c r="K35" s="509">
        <v>1779</v>
      </c>
      <c r="L35" s="509">
        <v>474</v>
      </c>
      <c r="M35" s="509">
        <v>140</v>
      </c>
      <c r="N35" s="464">
        <f t="shared" si="3"/>
        <v>4293</v>
      </c>
      <c r="O35" s="462">
        <f t="shared" si="4"/>
        <v>1514</v>
      </c>
      <c r="P35" s="510">
        <v>3771</v>
      </c>
      <c r="Q35" s="510">
        <v>1310</v>
      </c>
      <c r="R35" s="510">
        <v>522</v>
      </c>
      <c r="S35" s="510">
        <v>204</v>
      </c>
      <c r="T35" s="464">
        <f t="shared" si="5"/>
        <v>487</v>
      </c>
      <c r="U35" s="462">
        <f t="shared" si="6"/>
        <v>124</v>
      </c>
      <c r="V35" s="510">
        <v>194</v>
      </c>
      <c r="W35" s="510">
        <v>55</v>
      </c>
      <c r="X35" s="510">
        <v>293</v>
      </c>
      <c r="Y35" s="510">
        <v>69</v>
      </c>
      <c r="Z35" s="464">
        <f t="shared" si="7"/>
        <v>49</v>
      </c>
      <c r="AA35" s="462">
        <f t="shared" si="8"/>
        <v>12</v>
      </c>
      <c r="AB35" s="510">
        <v>43</v>
      </c>
      <c r="AC35" s="510">
        <v>12</v>
      </c>
      <c r="AD35" s="510">
        <v>6</v>
      </c>
      <c r="AE35" s="510">
        <v>0</v>
      </c>
      <c r="AF35" s="465" t="s">
        <v>40</v>
      </c>
    </row>
    <row r="36" spans="1:32" ht="14.25" thickBot="1" x14ac:dyDescent="0.3">
      <c r="A36" s="388" t="s">
        <v>33</v>
      </c>
      <c r="B36" s="533">
        <f t="shared" si="15"/>
        <v>12451</v>
      </c>
      <c r="C36" s="519">
        <f t="shared" si="16"/>
        <v>3776</v>
      </c>
      <c r="D36" s="519">
        <f t="shared" si="17"/>
        <v>11023</v>
      </c>
      <c r="E36" s="519">
        <f t="shared" si="18"/>
        <v>3313</v>
      </c>
      <c r="F36" s="519">
        <f t="shared" si="19"/>
        <v>1428</v>
      </c>
      <c r="G36" s="520">
        <f t="shared" si="20"/>
        <v>463</v>
      </c>
      <c r="H36" s="521">
        <f t="shared" si="1"/>
        <v>7610</v>
      </c>
      <c r="I36" s="522">
        <f t="shared" si="2"/>
        <v>2122</v>
      </c>
      <c r="J36" s="535">
        <v>7098</v>
      </c>
      <c r="K36" s="535">
        <v>1963</v>
      </c>
      <c r="L36" s="535">
        <v>512</v>
      </c>
      <c r="M36" s="535">
        <v>159</v>
      </c>
      <c r="N36" s="525">
        <f t="shared" si="3"/>
        <v>4224</v>
      </c>
      <c r="O36" s="522">
        <f t="shared" si="4"/>
        <v>1491</v>
      </c>
      <c r="P36" s="536">
        <v>3656</v>
      </c>
      <c r="Q36" s="536">
        <v>1269</v>
      </c>
      <c r="R36" s="536">
        <v>568</v>
      </c>
      <c r="S36" s="536">
        <v>222</v>
      </c>
      <c r="T36" s="525">
        <f t="shared" si="5"/>
        <v>562</v>
      </c>
      <c r="U36" s="522">
        <f t="shared" si="6"/>
        <v>149</v>
      </c>
      <c r="V36" s="536">
        <v>223</v>
      </c>
      <c r="W36" s="536">
        <v>68</v>
      </c>
      <c r="X36" s="536">
        <v>339</v>
      </c>
      <c r="Y36" s="536">
        <v>81</v>
      </c>
      <c r="Z36" s="525">
        <f t="shared" si="7"/>
        <v>55</v>
      </c>
      <c r="AA36" s="522">
        <f t="shared" si="8"/>
        <v>14</v>
      </c>
      <c r="AB36" s="536">
        <v>46</v>
      </c>
      <c r="AC36" s="536">
        <v>13</v>
      </c>
      <c r="AD36" s="536">
        <v>9</v>
      </c>
      <c r="AE36" s="536">
        <v>1</v>
      </c>
      <c r="AF36" s="526" t="s">
        <v>40</v>
      </c>
    </row>
    <row r="37" spans="1:32" x14ac:dyDescent="0.25">
      <c r="A37" s="384" t="s">
        <v>34</v>
      </c>
      <c r="B37" s="500">
        <f t="shared" si="15"/>
        <v>12530</v>
      </c>
      <c r="C37" s="501">
        <f t="shared" si="16"/>
        <v>3955</v>
      </c>
      <c r="D37" s="501">
        <f t="shared" si="17"/>
        <v>11096</v>
      </c>
      <c r="E37" s="501">
        <f t="shared" si="18"/>
        <v>3477</v>
      </c>
      <c r="F37" s="501">
        <f t="shared" si="19"/>
        <v>1434</v>
      </c>
      <c r="G37" s="502">
        <f t="shared" si="20"/>
        <v>478</v>
      </c>
      <c r="H37" s="503">
        <f t="shared" si="1"/>
        <v>7728</v>
      </c>
      <c r="I37" s="504">
        <f t="shared" si="2"/>
        <v>2278</v>
      </c>
      <c r="J37" s="505">
        <v>7223</v>
      </c>
      <c r="K37" s="505">
        <v>2112</v>
      </c>
      <c r="L37" s="505">
        <v>505</v>
      </c>
      <c r="M37" s="505">
        <v>166</v>
      </c>
      <c r="N37" s="506">
        <f t="shared" si="3"/>
        <v>4174</v>
      </c>
      <c r="O37" s="504">
        <f t="shared" si="4"/>
        <v>1514</v>
      </c>
      <c r="P37" s="507">
        <v>3605</v>
      </c>
      <c r="Q37" s="507">
        <v>1291</v>
      </c>
      <c r="R37" s="507">
        <v>569</v>
      </c>
      <c r="S37" s="507">
        <v>223</v>
      </c>
      <c r="T37" s="506">
        <f t="shared" si="5"/>
        <v>570</v>
      </c>
      <c r="U37" s="504">
        <f t="shared" si="6"/>
        <v>149</v>
      </c>
      <c r="V37" s="507">
        <v>221</v>
      </c>
      <c r="W37" s="507">
        <v>62</v>
      </c>
      <c r="X37" s="507">
        <v>349</v>
      </c>
      <c r="Y37" s="507">
        <v>87</v>
      </c>
      <c r="Z37" s="506">
        <f t="shared" si="7"/>
        <v>58</v>
      </c>
      <c r="AA37" s="504">
        <f t="shared" si="8"/>
        <v>14</v>
      </c>
      <c r="AB37" s="507">
        <v>47</v>
      </c>
      <c r="AC37" s="507">
        <v>12</v>
      </c>
      <c r="AD37" s="507">
        <v>11</v>
      </c>
      <c r="AE37" s="507">
        <v>2</v>
      </c>
      <c r="AF37" s="508" t="s">
        <v>40</v>
      </c>
    </row>
    <row r="38" spans="1:32" x14ac:dyDescent="0.25">
      <c r="A38" s="280" t="s">
        <v>35</v>
      </c>
      <c r="B38" s="466">
        <f t="shared" si="15"/>
        <v>12891</v>
      </c>
      <c r="C38" s="459">
        <f t="shared" si="16"/>
        <v>4224</v>
      </c>
      <c r="D38" s="459">
        <f t="shared" si="17"/>
        <v>11414</v>
      </c>
      <c r="E38" s="459">
        <f t="shared" si="18"/>
        <v>3733</v>
      </c>
      <c r="F38" s="459">
        <f t="shared" si="19"/>
        <v>1477</v>
      </c>
      <c r="G38" s="460">
        <f t="shared" si="20"/>
        <v>491</v>
      </c>
      <c r="H38" s="461">
        <f t="shared" si="1"/>
        <v>7978</v>
      </c>
      <c r="I38" s="462">
        <f t="shared" si="2"/>
        <v>2430</v>
      </c>
      <c r="J38" s="509">
        <v>7461</v>
      </c>
      <c r="K38" s="509">
        <v>2269</v>
      </c>
      <c r="L38" s="509">
        <v>517</v>
      </c>
      <c r="M38" s="509">
        <v>161</v>
      </c>
      <c r="N38" s="464">
        <f t="shared" si="3"/>
        <v>4272</v>
      </c>
      <c r="O38" s="462">
        <f t="shared" si="4"/>
        <v>1632</v>
      </c>
      <c r="P38" s="510">
        <v>3699</v>
      </c>
      <c r="Q38" s="510">
        <v>1396</v>
      </c>
      <c r="R38" s="510">
        <v>573</v>
      </c>
      <c r="S38" s="510">
        <v>236</v>
      </c>
      <c r="T38" s="464">
        <f t="shared" si="5"/>
        <v>591</v>
      </c>
      <c r="U38" s="462">
        <f t="shared" si="6"/>
        <v>148</v>
      </c>
      <c r="V38" s="510">
        <v>216</v>
      </c>
      <c r="W38" s="510">
        <v>56</v>
      </c>
      <c r="X38" s="510">
        <v>375</v>
      </c>
      <c r="Y38" s="510">
        <v>92</v>
      </c>
      <c r="Z38" s="464">
        <f t="shared" si="7"/>
        <v>50</v>
      </c>
      <c r="AA38" s="462">
        <f t="shared" si="8"/>
        <v>14</v>
      </c>
      <c r="AB38" s="510">
        <v>38</v>
      </c>
      <c r="AC38" s="510">
        <v>12</v>
      </c>
      <c r="AD38" s="510">
        <v>12</v>
      </c>
      <c r="AE38" s="510">
        <v>2</v>
      </c>
      <c r="AF38" s="465" t="s">
        <v>114</v>
      </c>
    </row>
    <row r="39" spans="1:32" x14ac:dyDescent="0.25">
      <c r="A39" s="280" t="s">
        <v>36</v>
      </c>
      <c r="B39" s="466">
        <f t="shared" si="15"/>
        <v>13078</v>
      </c>
      <c r="C39" s="459">
        <f t="shared" si="16"/>
        <v>4483</v>
      </c>
      <c r="D39" s="459">
        <f t="shared" si="17"/>
        <v>11604</v>
      </c>
      <c r="E39" s="459">
        <f t="shared" si="18"/>
        <v>3994</v>
      </c>
      <c r="F39" s="459">
        <f t="shared" si="19"/>
        <v>1474</v>
      </c>
      <c r="G39" s="460">
        <f t="shared" si="20"/>
        <v>489</v>
      </c>
      <c r="H39" s="461">
        <f t="shared" si="1"/>
        <v>8187</v>
      </c>
      <c r="I39" s="462">
        <f t="shared" si="2"/>
        <v>2631</v>
      </c>
      <c r="J39" s="509">
        <v>7661</v>
      </c>
      <c r="K39" s="509">
        <v>2462</v>
      </c>
      <c r="L39" s="509">
        <v>526</v>
      </c>
      <c r="M39" s="509">
        <v>169</v>
      </c>
      <c r="N39" s="464">
        <f t="shared" si="3"/>
        <v>4252</v>
      </c>
      <c r="O39" s="462">
        <f t="shared" si="4"/>
        <v>1692</v>
      </c>
      <c r="P39" s="510">
        <v>3689</v>
      </c>
      <c r="Q39" s="510">
        <v>1466</v>
      </c>
      <c r="R39" s="510">
        <v>563</v>
      </c>
      <c r="S39" s="510">
        <v>226</v>
      </c>
      <c r="T39" s="464">
        <f t="shared" si="5"/>
        <v>588</v>
      </c>
      <c r="U39" s="462">
        <f t="shared" si="6"/>
        <v>143</v>
      </c>
      <c r="V39" s="510">
        <v>214</v>
      </c>
      <c r="W39" s="510">
        <v>52</v>
      </c>
      <c r="X39" s="510">
        <v>374</v>
      </c>
      <c r="Y39" s="510">
        <v>91</v>
      </c>
      <c r="Z39" s="464">
        <f t="shared" si="7"/>
        <v>51</v>
      </c>
      <c r="AA39" s="462">
        <f t="shared" si="8"/>
        <v>17</v>
      </c>
      <c r="AB39" s="510">
        <v>40</v>
      </c>
      <c r="AC39" s="510">
        <v>14</v>
      </c>
      <c r="AD39" s="510">
        <v>11</v>
      </c>
      <c r="AE39" s="510">
        <v>3</v>
      </c>
      <c r="AF39" s="465" t="s">
        <v>40</v>
      </c>
    </row>
    <row r="40" spans="1:32" x14ac:dyDescent="0.25">
      <c r="A40" s="280" t="s">
        <v>37</v>
      </c>
      <c r="B40" s="466">
        <f t="shared" si="15"/>
        <v>13015</v>
      </c>
      <c r="C40" s="459">
        <f t="shared" si="16"/>
        <v>4550</v>
      </c>
      <c r="D40" s="459">
        <f t="shared" si="17"/>
        <v>11619</v>
      </c>
      <c r="E40" s="459">
        <f t="shared" si="18"/>
        <v>4082</v>
      </c>
      <c r="F40" s="459">
        <f t="shared" si="19"/>
        <v>1396</v>
      </c>
      <c r="G40" s="460">
        <f t="shared" si="20"/>
        <v>468</v>
      </c>
      <c r="H40" s="461">
        <f t="shared" si="1"/>
        <v>8307</v>
      </c>
      <c r="I40" s="462">
        <f t="shared" si="2"/>
        <v>2782</v>
      </c>
      <c r="J40" s="509">
        <v>7802</v>
      </c>
      <c r="K40" s="509">
        <v>2618</v>
      </c>
      <c r="L40" s="509">
        <v>505</v>
      </c>
      <c r="M40" s="509">
        <v>164</v>
      </c>
      <c r="N40" s="464">
        <f t="shared" si="3"/>
        <v>4123</v>
      </c>
      <c r="O40" s="462">
        <f t="shared" si="4"/>
        <v>1628</v>
      </c>
      <c r="P40" s="510">
        <v>3569</v>
      </c>
      <c r="Q40" s="510">
        <v>1408</v>
      </c>
      <c r="R40" s="510">
        <v>554</v>
      </c>
      <c r="S40" s="510">
        <v>220</v>
      </c>
      <c r="T40" s="464">
        <f t="shared" si="5"/>
        <v>547</v>
      </c>
      <c r="U40" s="462">
        <f t="shared" si="6"/>
        <v>128</v>
      </c>
      <c r="V40" s="510">
        <v>219</v>
      </c>
      <c r="W40" s="510">
        <v>47</v>
      </c>
      <c r="X40" s="510">
        <v>328</v>
      </c>
      <c r="Y40" s="510">
        <v>81</v>
      </c>
      <c r="Z40" s="464">
        <f t="shared" si="7"/>
        <v>38</v>
      </c>
      <c r="AA40" s="462">
        <f t="shared" si="8"/>
        <v>12</v>
      </c>
      <c r="AB40" s="510">
        <v>29</v>
      </c>
      <c r="AC40" s="510">
        <v>9</v>
      </c>
      <c r="AD40" s="510">
        <v>9</v>
      </c>
      <c r="AE40" s="510">
        <v>3</v>
      </c>
      <c r="AF40" s="465" t="s">
        <v>40</v>
      </c>
    </row>
    <row r="41" spans="1:32" x14ac:dyDescent="0.25">
      <c r="A41" s="280" t="s">
        <v>42</v>
      </c>
      <c r="B41" s="466">
        <f t="shared" ref="B41:C44" si="21">H41+N41+T41+Z41</f>
        <v>12920</v>
      </c>
      <c r="C41" s="459">
        <f t="shared" si="21"/>
        <v>4621</v>
      </c>
      <c r="D41" s="459">
        <f t="shared" ref="D41:G44" si="22">J41+P41+V41+AB41</f>
        <v>11585</v>
      </c>
      <c r="E41" s="459">
        <f t="shared" si="22"/>
        <v>4172</v>
      </c>
      <c r="F41" s="459">
        <f t="shared" si="22"/>
        <v>1335</v>
      </c>
      <c r="G41" s="460">
        <f t="shared" si="22"/>
        <v>449</v>
      </c>
      <c r="H41" s="461">
        <v>8382</v>
      </c>
      <c r="I41" s="462">
        <v>2879</v>
      </c>
      <c r="J41" s="509">
        <v>7863</v>
      </c>
      <c r="K41" s="509">
        <v>2710</v>
      </c>
      <c r="L41" s="509">
        <v>519</v>
      </c>
      <c r="M41" s="509">
        <v>169</v>
      </c>
      <c r="N41" s="464">
        <v>4013</v>
      </c>
      <c r="O41" s="462">
        <v>1632</v>
      </c>
      <c r="P41" s="510">
        <v>3465</v>
      </c>
      <c r="Q41" s="510">
        <v>1409</v>
      </c>
      <c r="R41" s="510">
        <v>548</v>
      </c>
      <c r="S41" s="510">
        <v>223</v>
      </c>
      <c r="T41" s="464">
        <v>479</v>
      </c>
      <c r="U41" s="462">
        <v>100</v>
      </c>
      <c r="V41" s="510">
        <v>218</v>
      </c>
      <c r="W41" s="510">
        <v>44</v>
      </c>
      <c r="X41" s="510">
        <v>261</v>
      </c>
      <c r="Y41" s="510">
        <v>56</v>
      </c>
      <c r="Z41" s="464">
        <v>46</v>
      </c>
      <c r="AA41" s="462">
        <v>10</v>
      </c>
      <c r="AB41" s="510">
        <v>39</v>
      </c>
      <c r="AC41" s="510">
        <v>9</v>
      </c>
      <c r="AD41" s="510">
        <v>7</v>
      </c>
      <c r="AE41" s="510">
        <v>1</v>
      </c>
      <c r="AF41" s="465" t="s">
        <v>114</v>
      </c>
    </row>
    <row r="42" spans="1:32" x14ac:dyDescent="0.25">
      <c r="A42" s="280">
        <v>2015</v>
      </c>
      <c r="B42" s="466">
        <f t="shared" si="21"/>
        <v>12991</v>
      </c>
      <c r="C42" s="459">
        <f t="shared" si="21"/>
        <v>4774</v>
      </c>
      <c r="D42" s="459">
        <f t="shared" ref="D42:D43" si="23">J42+P42+V42+AB42</f>
        <v>11686</v>
      </c>
      <c r="E42" s="459">
        <f t="shared" ref="E42:E43" si="24">K42+Q42+W42+AC42</f>
        <v>4336</v>
      </c>
      <c r="F42" s="459">
        <f t="shared" ref="F42:F43" si="25">L42+R42+X42+AD42</f>
        <v>1305</v>
      </c>
      <c r="G42" s="460">
        <f t="shared" ref="G42:G43" si="26">M42+S42+Y42+AE42</f>
        <v>438</v>
      </c>
      <c r="H42" s="461">
        <v>8509</v>
      </c>
      <c r="I42" s="462">
        <v>3038</v>
      </c>
      <c r="J42" s="509">
        <v>7971</v>
      </c>
      <c r="K42" s="509">
        <v>2859</v>
      </c>
      <c r="L42" s="509">
        <v>538</v>
      </c>
      <c r="M42" s="509">
        <v>179</v>
      </c>
      <c r="N42" s="464">
        <v>3991</v>
      </c>
      <c r="O42" s="462">
        <v>1636</v>
      </c>
      <c r="P42" s="510">
        <v>3452</v>
      </c>
      <c r="Q42" s="510">
        <v>1425</v>
      </c>
      <c r="R42" s="510">
        <v>539</v>
      </c>
      <c r="S42" s="510">
        <v>211</v>
      </c>
      <c r="T42" s="464">
        <v>451</v>
      </c>
      <c r="U42" s="462">
        <v>92</v>
      </c>
      <c r="V42" s="510">
        <v>228</v>
      </c>
      <c r="W42" s="510">
        <v>45</v>
      </c>
      <c r="X42" s="510">
        <v>223</v>
      </c>
      <c r="Y42" s="510">
        <v>47</v>
      </c>
      <c r="Z42" s="464">
        <v>40</v>
      </c>
      <c r="AA42" s="462">
        <v>8</v>
      </c>
      <c r="AB42" s="510">
        <v>35</v>
      </c>
      <c r="AC42" s="510">
        <v>7</v>
      </c>
      <c r="AD42" s="510">
        <v>5</v>
      </c>
      <c r="AE42" s="510">
        <v>1</v>
      </c>
      <c r="AF42" s="465" t="s">
        <v>114</v>
      </c>
    </row>
    <row r="43" spans="1:32" x14ac:dyDescent="0.25">
      <c r="A43" s="280">
        <v>2016</v>
      </c>
      <c r="B43" s="466">
        <f t="shared" ref="B43" si="27">H43+N43+T43+Z43</f>
        <v>12854</v>
      </c>
      <c r="C43" s="459">
        <f t="shared" ref="C43" si="28">I43+O43+U43+AA43</f>
        <v>4821</v>
      </c>
      <c r="D43" s="459">
        <f t="shared" si="23"/>
        <v>11593</v>
      </c>
      <c r="E43" s="459">
        <f t="shared" si="24"/>
        <v>4407</v>
      </c>
      <c r="F43" s="459">
        <f t="shared" si="25"/>
        <v>1261</v>
      </c>
      <c r="G43" s="460">
        <f t="shared" si="26"/>
        <v>414</v>
      </c>
      <c r="H43" s="461">
        <f t="shared" ref="H43:I45" si="29">J43+L43</f>
        <v>8688</v>
      </c>
      <c r="I43" s="462">
        <f t="shared" si="29"/>
        <v>3218</v>
      </c>
      <c r="J43" s="509">
        <v>8160</v>
      </c>
      <c r="K43" s="509">
        <v>3042</v>
      </c>
      <c r="L43" s="509">
        <v>528</v>
      </c>
      <c r="M43" s="509">
        <v>176</v>
      </c>
      <c r="N43" s="464">
        <f t="shared" ref="N43:O45" si="30">P43+R43</f>
        <v>3730</v>
      </c>
      <c r="O43" s="462">
        <f t="shared" si="30"/>
        <v>1516</v>
      </c>
      <c r="P43" s="510">
        <v>3194</v>
      </c>
      <c r="Q43" s="510">
        <v>1317</v>
      </c>
      <c r="R43" s="510">
        <v>536</v>
      </c>
      <c r="S43" s="510">
        <v>199</v>
      </c>
      <c r="T43" s="464">
        <f t="shared" ref="T43:U45" si="31">V43+X43</f>
        <v>401</v>
      </c>
      <c r="U43" s="462">
        <f t="shared" si="31"/>
        <v>79</v>
      </c>
      <c r="V43" s="510">
        <v>210</v>
      </c>
      <c r="W43" s="510">
        <v>40</v>
      </c>
      <c r="X43" s="510">
        <v>191</v>
      </c>
      <c r="Y43" s="510">
        <v>39</v>
      </c>
      <c r="Z43" s="464">
        <f t="shared" ref="Z43:AA45" si="32">AB43+AD43</f>
        <v>35</v>
      </c>
      <c r="AA43" s="462">
        <f t="shared" si="32"/>
        <v>8</v>
      </c>
      <c r="AB43" s="510">
        <v>29</v>
      </c>
      <c r="AC43" s="510">
        <v>8</v>
      </c>
      <c r="AD43" s="510">
        <v>6</v>
      </c>
      <c r="AE43" s="510">
        <v>0</v>
      </c>
      <c r="AF43" s="465" t="s">
        <v>40</v>
      </c>
    </row>
    <row r="44" spans="1:32" x14ac:dyDescent="0.25">
      <c r="A44" s="280">
        <v>2017</v>
      </c>
      <c r="B44" s="466">
        <f t="shared" si="21"/>
        <v>12804</v>
      </c>
      <c r="C44" s="459">
        <f t="shared" si="21"/>
        <v>4906</v>
      </c>
      <c r="D44" s="459">
        <f t="shared" si="22"/>
        <v>11570</v>
      </c>
      <c r="E44" s="459">
        <f t="shared" si="22"/>
        <v>4497</v>
      </c>
      <c r="F44" s="459">
        <f t="shared" si="22"/>
        <v>1234</v>
      </c>
      <c r="G44" s="460">
        <f t="shared" si="22"/>
        <v>409</v>
      </c>
      <c r="H44" s="461">
        <f t="shared" si="29"/>
        <v>8810</v>
      </c>
      <c r="I44" s="462">
        <f t="shared" si="29"/>
        <v>3353</v>
      </c>
      <c r="J44" s="509">
        <v>8275</v>
      </c>
      <c r="K44" s="509">
        <v>3177</v>
      </c>
      <c r="L44" s="509">
        <v>535</v>
      </c>
      <c r="M44" s="509">
        <v>176</v>
      </c>
      <c r="N44" s="464">
        <f t="shared" si="30"/>
        <v>3587</v>
      </c>
      <c r="O44" s="462">
        <f t="shared" si="30"/>
        <v>1470</v>
      </c>
      <c r="P44" s="510">
        <v>3055</v>
      </c>
      <c r="Q44" s="510">
        <v>1272</v>
      </c>
      <c r="R44" s="510">
        <v>532</v>
      </c>
      <c r="S44" s="510">
        <v>198</v>
      </c>
      <c r="T44" s="464">
        <f t="shared" si="31"/>
        <v>372</v>
      </c>
      <c r="U44" s="462">
        <f t="shared" si="31"/>
        <v>75</v>
      </c>
      <c r="V44" s="510">
        <v>214</v>
      </c>
      <c r="W44" s="510">
        <v>41</v>
      </c>
      <c r="X44" s="510">
        <v>158</v>
      </c>
      <c r="Y44" s="510">
        <v>34</v>
      </c>
      <c r="Z44" s="464">
        <f t="shared" si="32"/>
        <v>35</v>
      </c>
      <c r="AA44" s="462">
        <f t="shared" si="32"/>
        <v>8</v>
      </c>
      <c r="AB44" s="510">
        <v>26</v>
      </c>
      <c r="AC44" s="510">
        <v>7</v>
      </c>
      <c r="AD44" s="510">
        <v>9</v>
      </c>
      <c r="AE44" s="510">
        <v>1</v>
      </c>
      <c r="AF44" s="465" t="s">
        <v>40</v>
      </c>
    </row>
    <row r="45" spans="1:32" x14ac:dyDescent="0.25">
      <c r="A45" s="280">
        <v>2018</v>
      </c>
      <c r="B45" s="466">
        <f t="shared" ref="B45" si="33">H45+N45+T45+Z45</f>
        <v>12584</v>
      </c>
      <c r="C45" s="459">
        <f t="shared" ref="C45" si="34">I45+O45+U45+AA45</f>
        <v>4903</v>
      </c>
      <c r="D45" s="459">
        <f t="shared" ref="D45" si="35">J45+P45+V45+AB45</f>
        <v>11398</v>
      </c>
      <c r="E45" s="459">
        <f t="shared" ref="E45" si="36">K45+Q45+W45+AC45</f>
        <v>4507</v>
      </c>
      <c r="F45" s="459">
        <f t="shared" ref="F45" si="37">L45+R45+X45+AD45</f>
        <v>1186</v>
      </c>
      <c r="G45" s="460">
        <f t="shared" ref="G45" si="38">M45+S45+Y45+AE45</f>
        <v>396</v>
      </c>
      <c r="H45" s="461">
        <f t="shared" si="29"/>
        <v>8819</v>
      </c>
      <c r="I45" s="462">
        <f t="shared" si="29"/>
        <v>3454</v>
      </c>
      <c r="J45" s="509">
        <v>8297</v>
      </c>
      <c r="K45" s="509">
        <v>3279</v>
      </c>
      <c r="L45" s="509">
        <v>522</v>
      </c>
      <c r="M45" s="509">
        <v>175</v>
      </c>
      <c r="N45" s="464">
        <f t="shared" si="30"/>
        <v>3397</v>
      </c>
      <c r="O45" s="462">
        <f t="shared" si="30"/>
        <v>1371</v>
      </c>
      <c r="P45" s="510">
        <v>2874</v>
      </c>
      <c r="Q45" s="510">
        <v>1182</v>
      </c>
      <c r="R45" s="510">
        <v>523</v>
      </c>
      <c r="S45" s="510">
        <v>189</v>
      </c>
      <c r="T45" s="464">
        <f t="shared" si="31"/>
        <v>333</v>
      </c>
      <c r="U45" s="462">
        <f t="shared" si="31"/>
        <v>72</v>
      </c>
      <c r="V45" s="510">
        <v>204</v>
      </c>
      <c r="W45" s="510">
        <v>41</v>
      </c>
      <c r="X45" s="510">
        <v>129</v>
      </c>
      <c r="Y45" s="510">
        <v>31</v>
      </c>
      <c r="Z45" s="464">
        <f t="shared" si="32"/>
        <v>35</v>
      </c>
      <c r="AA45" s="462">
        <f t="shared" si="32"/>
        <v>6</v>
      </c>
      <c r="AB45" s="510">
        <v>23</v>
      </c>
      <c r="AC45" s="510">
        <v>5</v>
      </c>
      <c r="AD45" s="510">
        <v>12</v>
      </c>
      <c r="AE45" s="510">
        <v>1</v>
      </c>
      <c r="AF45" s="465" t="s">
        <v>114</v>
      </c>
    </row>
    <row r="46" spans="1:32" ht="14.25" thickBot="1" x14ac:dyDescent="0.3">
      <c r="A46" s="392">
        <v>2019</v>
      </c>
      <c r="B46" s="643">
        <f t="shared" ref="B46" si="39">H46+N46+T46+Z46</f>
        <v>12327</v>
      </c>
      <c r="C46" s="644">
        <f t="shared" ref="C46" si="40">I46+O46+U46+AA46</f>
        <v>4944</v>
      </c>
      <c r="D46" s="644">
        <f t="shared" ref="D46" si="41">J46+P46+V46+AB46</f>
        <v>11205</v>
      </c>
      <c r="E46" s="644">
        <f t="shared" ref="E46" si="42">K46+Q46+W46+AC46</f>
        <v>4557</v>
      </c>
      <c r="F46" s="644">
        <f t="shared" ref="F46" si="43">L46+R46+X46+AD46</f>
        <v>1122</v>
      </c>
      <c r="G46" s="471">
        <f t="shared" ref="G46" si="44">M46+S46+Y46+AE46</f>
        <v>387</v>
      </c>
      <c r="H46" s="472">
        <f t="shared" ref="H46" si="45">J46+L46</f>
        <v>8768</v>
      </c>
      <c r="I46" s="473">
        <f t="shared" ref="I46" si="46">K46+M46</f>
        <v>3557</v>
      </c>
      <c r="J46" s="645">
        <v>8262</v>
      </c>
      <c r="K46" s="645">
        <v>3382</v>
      </c>
      <c r="L46" s="645">
        <v>506</v>
      </c>
      <c r="M46" s="645">
        <v>175</v>
      </c>
      <c r="N46" s="476">
        <f t="shared" ref="N46" si="47">P46+R46</f>
        <v>3225</v>
      </c>
      <c r="O46" s="473">
        <f t="shared" ref="O46" si="48">Q46+S46</f>
        <v>1318</v>
      </c>
      <c r="P46" s="646">
        <v>2731</v>
      </c>
      <c r="Q46" s="646">
        <v>1133</v>
      </c>
      <c r="R46" s="646">
        <v>494</v>
      </c>
      <c r="S46" s="646">
        <v>185</v>
      </c>
      <c r="T46" s="476">
        <f t="shared" ref="T46" si="49">V46+X46</f>
        <v>305</v>
      </c>
      <c r="U46" s="473">
        <f t="shared" ref="U46" si="50">W46+Y46</f>
        <v>65</v>
      </c>
      <c r="V46" s="646">
        <v>193</v>
      </c>
      <c r="W46" s="646">
        <v>39</v>
      </c>
      <c r="X46" s="646">
        <v>112</v>
      </c>
      <c r="Y46" s="646">
        <v>26</v>
      </c>
      <c r="Z46" s="476">
        <f t="shared" ref="Z46" si="51">AB46+AD46</f>
        <v>29</v>
      </c>
      <c r="AA46" s="473">
        <f t="shared" ref="AA46" si="52">AC46+AE46</f>
        <v>4</v>
      </c>
      <c r="AB46" s="646">
        <v>19</v>
      </c>
      <c r="AC46" s="646">
        <v>3</v>
      </c>
      <c r="AD46" s="646">
        <v>10</v>
      </c>
      <c r="AE46" s="646">
        <v>1</v>
      </c>
      <c r="AF46" s="647" t="s">
        <v>40</v>
      </c>
    </row>
    <row r="47" spans="1:32" x14ac:dyDescent="0.25">
      <c r="A47" s="609">
        <v>2020</v>
      </c>
      <c r="B47" s="655">
        <f t="shared" ref="B47" si="53">H47+N47+T47+Z47</f>
        <v>12178</v>
      </c>
      <c r="C47" s="648">
        <f t="shared" ref="C47" si="54">I47+O47+U47+AA47</f>
        <v>5000</v>
      </c>
      <c r="D47" s="648">
        <f t="shared" ref="D47" si="55">J47+P47+V47+AB47</f>
        <v>11102</v>
      </c>
      <c r="E47" s="648">
        <f t="shared" ref="E47" si="56">K47+Q47+W47+AC47</f>
        <v>4633</v>
      </c>
      <c r="F47" s="648">
        <f t="shared" ref="F47" si="57">L47+R47+X47+AD47</f>
        <v>1076</v>
      </c>
      <c r="G47" s="656">
        <f t="shared" ref="G47" si="58">M47+S47+Y47+AE47</f>
        <v>367</v>
      </c>
      <c r="H47" s="654">
        <f t="shared" ref="H47" si="59">J47+L47</f>
        <v>8726</v>
      </c>
      <c r="I47" s="650">
        <f t="shared" ref="I47" si="60">K47+M47</f>
        <v>3674</v>
      </c>
      <c r="J47" s="651">
        <v>8231</v>
      </c>
      <c r="K47" s="651">
        <v>3501</v>
      </c>
      <c r="L47" s="651">
        <v>495</v>
      </c>
      <c r="M47" s="651">
        <v>173</v>
      </c>
      <c r="N47" s="649">
        <f t="shared" ref="N47" si="61">P47+R47</f>
        <v>3130</v>
      </c>
      <c r="O47" s="650">
        <f t="shared" ref="O47" si="62">Q47+S47</f>
        <v>1261</v>
      </c>
      <c r="P47" s="652">
        <v>2661</v>
      </c>
      <c r="Q47" s="652">
        <v>1093</v>
      </c>
      <c r="R47" s="652">
        <v>469</v>
      </c>
      <c r="S47" s="652">
        <v>168</v>
      </c>
      <c r="T47" s="649">
        <f t="shared" ref="T47" si="63">V47+X47</f>
        <v>296</v>
      </c>
      <c r="U47" s="650">
        <f t="shared" ref="U47" si="64">W47+Y47</f>
        <v>60</v>
      </c>
      <c r="V47" s="652">
        <v>193</v>
      </c>
      <c r="W47" s="652">
        <v>36</v>
      </c>
      <c r="X47" s="652">
        <v>103</v>
      </c>
      <c r="Y47" s="652">
        <v>24</v>
      </c>
      <c r="Z47" s="649">
        <f t="shared" ref="Z47" si="65">AB47+AD47</f>
        <v>26</v>
      </c>
      <c r="AA47" s="650">
        <f t="shared" ref="AA47" si="66">AC47+AE47</f>
        <v>5</v>
      </c>
      <c r="AB47" s="652">
        <v>17</v>
      </c>
      <c r="AC47" s="652">
        <v>3</v>
      </c>
      <c r="AD47" s="652">
        <v>9</v>
      </c>
      <c r="AE47" s="652">
        <v>2</v>
      </c>
      <c r="AF47" s="653" t="s">
        <v>40</v>
      </c>
    </row>
    <row r="48" spans="1:32" x14ac:dyDescent="0.25">
      <c r="A48" s="280">
        <v>2021</v>
      </c>
      <c r="B48" s="466">
        <f t="shared" ref="B48" si="67">H48+N48+T48+Z48</f>
        <v>12028</v>
      </c>
      <c r="C48" s="459">
        <f t="shared" ref="C48" si="68">I48+O48+U48+AA48</f>
        <v>5023</v>
      </c>
      <c r="D48" s="459">
        <f t="shared" ref="D48" si="69">J48+P48+V48+AB48</f>
        <v>10998</v>
      </c>
      <c r="E48" s="459">
        <f t="shared" ref="E48" si="70">K48+Q48+W48+AC48</f>
        <v>4677</v>
      </c>
      <c r="F48" s="459">
        <f t="shared" ref="F48" si="71">L48+R48+X48+AD48</f>
        <v>1030</v>
      </c>
      <c r="G48" s="460">
        <f t="shared" ref="G48" si="72">M48+S48+Y48+AE48</f>
        <v>346</v>
      </c>
      <c r="H48" s="461">
        <f t="shared" ref="H48" si="73">J48+L48</f>
        <v>8660</v>
      </c>
      <c r="I48" s="462">
        <f t="shared" ref="I48" si="74">K48+M48</f>
        <v>3730</v>
      </c>
      <c r="J48" s="509">
        <v>8185</v>
      </c>
      <c r="K48" s="509">
        <v>3560</v>
      </c>
      <c r="L48" s="509">
        <v>475</v>
      </c>
      <c r="M48" s="509">
        <v>170</v>
      </c>
      <c r="N48" s="464">
        <f t="shared" ref="N48" si="75">P48+R48</f>
        <v>3056</v>
      </c>
      <c r="O48" s="462">
        <f t="shared" ref="O48" si="76">Q48+S48</f>
        <v>1239</v>
      </c>
      <c r="P48" s="510">
        <v>2602</v>
      </c>
      <c r="Q48" s="510">
        <v>1086</v>
      </c>
      <c r="R48" s="510">
        <v>454</v>
      </c>
      <c r="S48" s="510">
        <v>153</v>
      </c>
      <c r="T48" s="464">
        <f t="shared" ref="T48" si="77">V48+X48</f>
        <v>290</v>
      </c>
      <c r="U48" s="462">
        <f t="shared" ref="U48" si="78">W48+Y48</f>
        <v>50</v>
      </c>
      <c r="V48" s="510">
        <v>196</v>
      </c>
      <c r="W48" s="510">
        <v>28</v>
      </c>
      <c r="X48" s="510">
        <v>94</v>
      </c>
      <c r="Y48" s="510">
        <v>22</v>
      </c>
      <c r="Z48" s="464">
        <f t="shared" ref="Z48" si="79">AB48+AD48</f>
        <v>22</v>
      </c>
      <c r="AA48" s="462">
        <f t="shared" ref="AA48" si="80">AC48+AE48</f>
        <v>4</v>
      </c>
      <c r="AB48" s="510">
        <v>15</v>
      </c>
      <c r="AC48" s="510">
        <v>3</v>
      </c>
      <c r="AD48" s="510">
        <v>7</v>
      </c>
      <c r="AE48" s="510">
        <v>1</v>
      </c>
      <c r="AF48" s="465" t="s">
        <v>114</v>
      </c>
    </row>
    <row r="49" spans="1:32" x14ac:dyDescent="0.25">
      <c r="A49" s="280">
        <v>2022</v>
      </c>
      <c r="B49" s="466">
        <f t="shared" ref="B49" si="81">H49+N49+T49+Z49</f>
        <v>11626</v>
      </c>
      <c r="C49" s="459">
        <f t="shared" ref="C49" si="82">I49+O49+U49+AA49</f>
        <v>5009</v>
      </c>
      <c r="D49" s="459">
        <f t="shared" ref="D49" si="83">J49+P49+V49+AB49</f>
        <v>10675</v>
      </c>
      <c r="E49" s="459">
        <f t="shared" ref="E49" si="84">K49+Q49+W49+AC49</f>
        <v>4685</v>
      </c>
      <c r="F49" s="459">
        <f t="shared" ref="F49" si="85">L49+R49+X49+AD49</f>
        <v>951</v>
      </c>
      <c r="G49" s="460">
        <f t="shared" ref="G49" si="86">M49+S49+Y49+AE49</f>
        <v>324</v>
      </c>
      <c r="H49" s="461">
        <v>8431</v>
      </c>
      <c r="I49" s="462">
        <v>3745</v>
      </c>
      <c r="J49" s="509">
        <v>7981</v>
      </c>
      <c r="K49" s="509">
        <v>3583</v>
      </c>
      <c r="L49" s="509">
        <v>450</v>
      </c>
      <c r="M49" s="509">
        <v>162</v>
      </c>
      <c r="N49" s="464">
        <v>2887</v>
      </c>
      <c r="O49" s="462">
        <v>1202</v>
      </c>
      <c r="P49" s="510">
        <v>2472</v>
      </c>
      <c r="Q49" s="510">
        <v>1059</v>
      </c>
      <c r="R49" s="510">
        <v>415</v>
      </c>
      <c r="S49" s="510">
        <v>143</v>
      </c>
      <c r="T49" s="464">
        <v>288</v>
      </c>
      <c r="U49" s="462">
        <v>58</v>
      </c>
      <c r="V49" s="510">
        <v>208</v>
      </c>
      <c r="W49" s="510">
        <v>40</v>
      </c>
      <c r="X49" s="510">
        <v>80</v>
      </c>
      <c r="Y49" s="510">
        <v>18</v>
      </c>
      <c r="Z49" s="464">
        <v>20</v>
      </c>
      <c r="AA49" s="462">
        <v>4</v>
      </c>
      <c r="AB49" s="510">
        <v>14</v>
      </c>
      <c r="AC49" s="510">
        <v>3</v>
      </c>
      <c r="AD49" s="510">
        <v>6</v>
      </c>
      <c r="AE49" s="510">
        <v>1</v>
      </c>
      <c r="AF49" s="465" t="s">
        <v>40</v>
      </c>
    </row>
    <row r="50" spans="1:32" x14ac:dyDescent="0.25">
      <c r="A50" s="280">
        <v>2023</v>
      </c>
      <c r="B50" s="466">
        <f t="shared" ref="B50" si="87">H50+N50+T50+Z50</f>
        <v>11179</v>
      </c>
      <c r="C50" s="459">
        <f t="shared" ref="C50" si="88">I50+O50+U50+AA50</f>
        <v>4986</v>
      </c>
      <c r="D50" s="459">
        <f t="shared" ref="D50" si="89">J50+P50+V50+AB50</f>
        <v>10305</v>
      </c>
      <c r="E50" s="459">
        <f t="shared" ref="E50" si="90">K50+Q50+W50+AC50</f>
        <v>4690</v>
      </c>
      <c r="F50" s="459">
        <f t="shared" ref="F50" si="91">L50+R50+X50+AD50</f>
        <v>874</v>
      </c>
      <c r="G50" s="460">
        <f t="shared" ref="G50" si="92">M50+S50+Y50+AE50</f>
        <v>296</v>
      </c>
      <c r="H50" s="461">
        <v>8179</v>
      </c>
      <c r="I50" s="462">
        <v>3780</v>
      </c>
      <c r="J50" s="509">
        <v>7759</v>
      </c>
      <c r="K50" s="509">
        <v>3631</v>
      </c>
      <c r="L50" s="509">
        <v>420</v>
      </c>
      <c r="M50" s="509">
        <v>149</v>
      </c>
      <c r="N50" s="464">
        <v>2718</v>
      </c>
      <c r="O50" s="462">
        <v>1152</v>
      </c>
      <c r="P50" s="510">
        <v>2334</v>
      </c>
      <c r="Q50" s="510">
        <v>1017</v>
      </c>
      <c r="R50" s="510">
        <v>384</v>
      </c>
      <c r="S50" s="510">
        <v>135</v>
      </c>
      <c r="T50" s="464">
        <v>260</v>
      </c>
      <c r="U50" s="462">
        <v>49</v>
      </c>
      <c r="V50" s="510">
        <v>190</v>
      </c>
      <c r="W50" s="510">
        <v>37</v>
      </c>
      <c r="X50" s="510">
        <v>70</v>
      </c>
      <c r="Y50" s="510">
        <v>12</v>
      </c>
      <c r="Z50" s="464">
        <v>22</v>
      </c>
      <c r="AA50" s="462">
        <v>5</v>
      </c>
      <c r="AB50" s="510">
        <v>22</v>
      </c>
      <c r="AC50" s="510">
        <v>5</v>
      </c>
      <c r="AD50" s="510">
        <v>0</v>
      </c>
      <c r="AE50" s="510">
        <v>0</v>
      </c>
      <c r="AF50" s="465" t="s">
        <v>40</v>
      </c>
    </row>
    <row r="51" spans="1:32" ht="14.25" thickBot="1" x14ac:dyDescent="0.3">
      <c r="A51" s="388">
        <v>2024</v>
      </c>
      <c r="B51" s="533">
        <v>10886</v>
      </c>
      <c r="C51" s="519">
        <v>4985</v>
      </c>
      <c r="D51" s="519">
        <v>10079</v>
      </c>
      <c r="E51" s="519">
        <v>4715</v>
      </c>
      <c r="F51" s="519">
        <v>10079</v>
      </c>
      <c r="G51" s="520">
        <v>4715</v>
      </c>
      <c r="H51" s="521">
        <v>7960</v>
      </c>
      <c r="I51" s="522">
        <v>3780</v>
      </c>
      <c r="J51" s="535">
        <v>7568</v>
      </c>
      <c r="K51" s="535">
        <v>7568</v>
      </c>
      <c r="L51" s="535">
        <v>392</v>
      </c>
      <c r="M51" s="535">
        <v>392</v>
      </c>
      <c r="N51" s="525">
        <v>2677</v>
      </c>
      <c r="O51" s="522">
        <v>1156</v>
      </c>
      <c r="P51" s="536">
        <v>2319</v>
      </c>
      <c r="Q51" s="536">
        <v>2319</v>
      </c>
      <c r="R51" s="536">
        <v>358</v>
      </c>
      <c r="S51" s="536">
        <v>358</v>
      </c>
      <c r="T51" s="525">
        <v>230</v>
      </c>
      <c r="U51" s="522">
        <v>43</v>
      </c>
      <c r="V51" s="536">
        <v>173</v>
      </c>
      <c r="W51" s="536">
        <v>173</v>
      </c>
      <c r="X51" s="536">
        <v>57</v>
      </c>
      <c r="Y51" s="536">
        <v>57</v>
      </c>
      <c r="Z51" s="525">
        <v>19</v>
      </c>
      <c r="AA51" s="522">
        <v>6</v>
      </c>
      <c r="AB51" s="536">
        <v>19</v>
      </c>
      <c r="AC51" s="536">
        <v>19</v>
      </c>
      <c r="AD51" s="536">
        <v>0</v>
      </c>
      <c r="AE51" s="536">
        <v>0</v>
      </c>
      <c r="AF51" s="526" t="s">
        <v>40</v>
      </c>
    </row>
    <row r="52" spans="1:32" x14ac:dyDescent="0.3">
      <c r="A52" s="234" t="s">
        <v>165</v>
      </c>
      <c r="B52" s="233"/>
      <c r="C52" s="233"/>
      <c r="D52" s="233"/>
      <c r="E52" s="233"/>
      <c r="F52" s="233"/>
      <c r="G52" s="290"/>
      <c r="H52" s="290"/>
      <c r="I52" s="290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68"/>
      <c r="X52" s="268"/>
      <c r="Y52" s="268"/>
      <c r="Z52" s="268"/>
      <c r="AA52" s="268"/>
      <c r="AB52" s="268"/>
      <c r="AC52" s="268"/>
      <c r="AD52" s="268"/>
      <c r="AE52" s="268"/>
    </row>
    <row r="53" spans="1:32" x14ac:dyDescent="0.3">
      <c r="A53" s="235" t="s">
        <v>166</v>
      </c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</row>
    <row r="54" spans="1:32" x14ac:dyDescent="0.3">
      <c r="A54" s="235" t="s">
        <v>163</v>
      </c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</row>
    <row r="55" spans="1:32" x14ac:dyDescent="0.3">
      <c r="A55" s="235" t="s">
        <v>164</v>
      </c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</row>
    <row r="56" spans="1:32" x14ac:dyDescent="0.3">
      <c r="A56" s="233" t="s">
        <v>115</v>
      </c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</row>
    <row r="57" spans="1:32" x14ac:dyDescent="0.3">
      <c r="A57" s="293" t="s">
        <v>142</v>
      </c>
      <c r="B57" s="511"/>
      <c r="C57" s="511"/>
      <c r="D57" s="511"/>
      <c r="E57" s="511"/>
    </row>
    <row r="58" spans="1:32" x14ac:dyDescent="0.3">
      <c r="A58" s="512"/>
      <c r="B58" s="511"/>
      <c r="C58" s="511"/>
      <c r="D58" s="511"/>
      <c r="E58" s="511"/>
    </row>
    <row r="59" spans="1:32" x14ac:dyDescent="0.3">
      <c r="A59" s="512"/>
      <c r="B59" s="511"/>
      <c r="C59" s="511"/>
      <c r="D59" s="511"/>
      <c r="E59" s="511"/>
    </row>
    <row r="60" spans="1:32" x14ac:dyDescent="0.3">
      <c r="A60" s="512"/>
      <c r="B60" s="511"/>
      <c r="C60" s="511"/>
      <c r="D60" s="511"/>
      <c r="E60" s="511"/>
    </row>
    <row r="61" spans="1:32" x14ac:dyDescent="0.3">
      <c r="A61" s="512"/>
      <c r="B61" s="511"/>
      <c r="C61" s="511"/>
      <c r="D61" s="511"/>
      <c r="E61" s="511"/>
    </row>
    <row r="62" spans="1:32" x14ac:dyDescent="0.3">
      <c r="A62" s="512"/>
      <c r="B62" s="511"/>
      <c r="C62" s="511"/>
      <c r="D62" s="511"/>
      <c r="E62" s="511"/>
    </row>
    <row r="63" spans="1:32" x14ac:dyDescent="0.3">
      <c r="A63" s="513"/>
      <c r="B63" s="511"/>
      <c r="C63" s="511"/>
      <c r="D63" s="511"/>
      <c r="E63" s="511"/>
    </row>
    <row r="64" spans="1:32" x14ac:dyDescent="0.3">
      <c r="A64" s="513"/>
      <c r="B64" s="511"/>
      <c r="C64" s="511"/>
      <c r="D64" s="511"/>
      <c r="E64" s="511"/>
    </row>
    <row r="65" spans="1:5" x14ac:dyDescent="0.3">
      <c r="A65" s="513"/>
      <c r="B65" s="511"/>
      <c r="C65" s="511"/>
      <c r="D65" s="511"/>
      <c r="E65" s="511"/>
    </row>
    <row r="66" spans="1:5" x14ac:dyDescent="0.3">
      <c r="A66" s="512"/>
      <c r="B66" s="511"/>
      <c r="C66" s="511"/>
      <c r="D66" s="511"/>
      <c r="E66" s="511"/>
    </row>
    <row r="67" spans="1:5" x14ac:dyDescent="0.3">
      <c r="A67" s="512"/>
      <c r="B67" s="511"/>
      <c r="C67" s="511"/>
      <c r="D67" s="511"/>
      <c r="E67" s="511"/>
    </row>
    <row r="68" spans="1:5" x14ac:dyDescent="0.3">
      <c r="A68" s="512"/>
      <c r="B68" s="511"/>
      <c r="C68" s="511"/>
      <c r="D68" s="511"/>
      <c r="E68" s="511"/>
    </row>
    <row r="69" spans="1:5" x14ac:dyDescent="0.3">
      <c r="A69" s="512"/>
      <c r="B69" s="511"/>
      <c r="C69" s="511"/>
      <c r="D69" s="511"/>
      <c r="E69" s="511"/>
    </row>
    <row r="70" spans="1:5" x14ac:dyDescent="0.3">
      <c r="A70" s="512"/>
      <c r="B70" s="511"/>
      <c r="C70" s="511"/>
      <c r="D70" s="511"/>
      <c r="E70" s="511"/>
    </row>
    <row r="71" spans="1:5" x14ac:dyDescent="0.3">
      <c r="A71" s="512"/>
      <c r="B71" s="511"/>
      <c r="C71" s="511"/>
      <c r="D71" s="511"/>
      <c r="E71" s="511"/>
    </row>
    <row r="72" spans="1:5" x14ac:dyDescent="0.3">
      <c r="A72" s="512"/>
      <c r="B72" s="511"/>
      <c r="C72" s="511"/>
      <c r="D72" s="511"/>
      <c r="E72" s="511"/>
    </row>
    <row r="73" spans="1:5" x14ac:dyDescent="0.3">
      <c r="A73" s="512"/>
      <c r="B73" s="511"/>
      <c r="C73" s="511"/>
      <c r="D73" s="511"/>
      <c r="E73" s="511"/>
    </row>
    <row r="74" spans="1:5" x14ac:dyDescent="0.3">
      <c r="A74" s="512"/>
      <c r="B74" s="511"/>
      <c r="C74" s="511"/>
      <c r="D74" s="511"/>
      <c r="E74" s="511"/>
    </row>
    <row r="75" spans="1:5" x14ac:dyDescent="0.3">
      <c r="A75" s="512"/>
      <c r="B75" s="511"/>
      <c r="C75" s="511"/>
      <c r="D75" s="511"/>
      <c r="E75" s="511"/>
    </row>
    <row r="76" spans="1:5" x14ac:dyDescent="0.3">
      <c r="A76" s="512"/>
      <c r="B76" s="511"/>
      <c r="C76" s="511"/>
      <c r="D76" s="511"/>
      <c r="E76" s="511"/>
    </row>
    <row r="77" spans="1:5" x14ac:dyDescent="0.3">
      <c r="A77" s="512"/>
      <c r="B77" s="511"/>
      <c r="C77" s="511"/>
      <c r="D77" s="511"/>
      <c r="E77" s="511"/>
    </row>
    <row r="78" spans="1:5" x14ac:dyDescent="0.3">
      <c r="A78" s="512"/>
      <c r="B78" s="511"/>
      <c r="C78" s="511"/>
      <c r="D78" s="511"/>
      <c r="E78" s="511"/>
    </row>
    <row r="79" spans="1:5" x14ac:dyDescent="0.3">
      <c r="A79" s="512"/>
      <c r="B79" s="511"/>
      <c r="C79" s="511"/>
      <c r="D79" s="511"/>
      <c r="E79" s="511"/>
    </row>
    <row r="80" spans="1:5" x14ac:dyDescent="0.3">
      <c r="A80" s="512"/>
      <c r="B80" s="511"/>
      <c r="C80" s="511"/>
      <c r="D80" s="511"/>
      <c r="E80" s="511"/>
    </row>
    <row r="81" spans="1:5" x14ac:dyDescent="0.3">
      <c r="A81" s="512"/>
      <c r="B81" s="511"/>
      <c r="C81" s="511"/>
      <c r="D81" s="511"/>
      <c r="E81" s="511"/>
    </row>
    <row r="82" spans="1:5" x14ac:dyDescent="0.3">
      <c r="A82" s="512"/>
      <c r="B82" s="511"/>
      <c r="C82" s="511"/>
      <c r="D82" s="511"/>
      <c r="E82" s="511"/>
    </row>
    <row r="83" spans="1:5" x14ac:dyDescent="0.3">
      <c r="A83" s="512"/>
      <c r="B83" s="511"/>
      <c r="C83" s="511"/>
      <c r="D83" s="511"/>
      <c r="E83" s="511"/>
    </row>
    <row r="84" spans="1:5" x14ac:dyDescent="0.3">
      <c r="A84" s="512"/>
      <c r="B84" s="511"/>
      <c r="C84" s="511"/>
      <c r="D84" s="511"/>
      <c r="E84" s="511"/>
    </row>
    <row r="85" spans="1:5" x14ac:dyDescent="0.3">
      <c r="A85" s="512"/>
      <c r="B85" s="511"/>
      <c r="C85" s="511"/>
      <c r="D85" s="511"/>
      <c r="E85" s="511"/>
    </row>
    <row r="86" spans="1:5" x14ac:dyDescent="0.3">
      <c r="A86" s="512"/>
      <c r="B86" s="511"/>
      <c r="C86" s="511"/>
      <c r="D86" s="511"/>
      <c r="E86" s="511"/>
    </row>
    <row r="87" spans="1:5" x14ac:dyDescent="0.3">
      <c r="A87" s="512"/>
      <c r="B87" s="511"/>
      <c r="C87" s="511"/>
      <c r="D87" s="511"/>
      <c r="E87" s="511"/>
    </row>
    <row r="88" spans="1:5" x14ac:dyDescent="0.3">
      <c r="A88" s="512"/>
      <c r="B88" s="511"/>
      <c r="C88" s="511"/>
      <c r="D88" s="511"/>
      <c r="E88" s="511"/>
    </row>
  </sheetData>
  <mergeCells count="23">
    <mergeCell ref="AF3:AF5"/>
    <mergeCell ref="T3:Y3"/>
    <mergeCell ref="T4:U4"/>
    <mergeCell ref="V4:W4"/>
    <mergeCell ref="X4:Y4"/>
    <mergeCell ref="Z3:AE3"/>
    <mergeCell ref="Z4:AA4"/>
    <mergeCell ref="B2:AF2"/>
    <mergeCell ref="A3:A5"/>
    <mergeCell ref="AB4:AC4"/>
    <mergeCell ref="AD4:AE4"/>
    <mergeCell ref="B3:G3"/>
    <mergeCell ref="P4:Q4"/>
    <mergeCell ref="R4:S4"/>
    <mergeCell ref="B4:C4"/>
    <mergeCell ref="D4:E4"/>
    <mergeCell ref="F4:G4"/>
    <mergeCell ref="H3:M3"/>
    <mergeCell ref="H4:I4"/>
    <mergeCell ref="N3:S3"/>
    <mergeCell ref="N4:O4"/>
    <mergeCell ref="J4:K4"/>
    <mergeCell ref="L4:M4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7:A41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EE43A0B8-71D6-46DC-BFCD-7BF211880D01}">
            <xm:f>'전임교원_직위별(1979-)'!B6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14</vt:i4>
      </vt:variant>
    </vt:vector>
  </HeadingPairs>
  <TitlesOfParts>
    <vt:vector size="14" baseType="lpstr">
      <vt:lpstr>전임교원_설립별(1979-)</vt:lpstr>
      <vt:lpstr>설립별vs직위별_단순합계비교(전임)_OK</vt:lpstr>
      <vt:lpstr>전임교원_직위별(1979-)</vt:lpstr>
      <vt:lpstr>비전임교원_설립별(1979-)</vt:lpstr>
      <vt:lpstr>설립별vs직위별_단순합계비교(비전임)_OK</vt:lpstr>
      <vt:lpstr>직위별 전임교원수 단순합_OK</vt:lpstr>
      <vt:lpstr>비전임교원_직위별(1979-)</vt:lpstr>
      <vt:lpstr>직위별 비전임교원수 단순합_OK</vt:lpstr>
      <vt:lpstr>전임교원_학위별(1979-)</vt:lpstr>
      <vt:lpstr>전임교원 1인당 학생수(1979-)</vt:lpstr>
      <vt:lpstr>전임교원 대비 비전임교원 비율(1979-)</vt:lpstr>
      <vt:lpstr>학위별 교원수 단순합_OK</vt:lpstr>
      <vt:lpstr>설립별vs학위별_OK</vt:lpstr>
      <vt:lpstr>직위별vs학위별_OK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2014-02-24T06:32:09Z</dcterms:created>
  <dcterms:modified xsi:type="dcterms:W3CDTF">2025-02-20T05:16:24Z</dcterms:modified>
</cp:coreProperties>
</file>